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 квартал" sheetId="1" r:id="rId1"/>
  </sheets>
  <definedNames>
    <definedName name="_xlnm.Print_Area" localSheetId="0">'3 квартал'!$A$1:$T$96</definedName>
    <definedName name="_xlnm.Print_Titles" localSheetId="0">'3 квартал'!$5:$7</definedName>
    <definedName name="Excel_BuiltIn_Print_Area" localSheetId="0">'3 квартал'!$A$1:$T$72</definedName>
    <definedName name="Excel_BuiltIn_Print_Titles" localSheetId="0">'3 квартал'!$A$5:$A$7</definedName>
  </definedNames>
  <calcPr fullCalcOnLoad="1"/>
</workbook>
</file>

<file path=xl/sharedStrings.xml><?xml version="1.0" encoding="utf-8"?>
<sst xmlns="http://schemas.openxmlformats.org/spreadsheetml/2006/main" count="85" uniqueCount="72">
  <si>
    <t>Отчет о ходе реализации муниципальных программ реализуемых на территории МО Гусь-Хрустальный район за 2018 год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</si>
  <si>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</si>
  <si>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</si>
  <si>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</si>
  <si>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</si>
  <si>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</si>
  <si>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</si>
  <si>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</si>
  <si>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</si>
  <si>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</si>
  <si>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РБ</t>
  </si>
  <si>
    <t>ВИ</t>
  </si>
  <si>
    <t>БМО</t>
  </si>
  <si>
    <t>Муниципальная программа «Развитие агропромышленного комплекса Гусь-Хрустального района на 2013-2020 годы»</t>
  </si>
  <si>
    <t>Подпрограмма «Развитие мелиорации земель сельскохозяйственного назначения»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</si>
  <si>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</si>
  <si>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</si>
  <si>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Подпрограмма "Профилактика распространения заболеваний животных и растений на территории Гусь-Хрустального района"</t>
  </si>
  <si>
    <t>Муниципальная программа «Развитие муниципальной службы в Гусь-Хрустальном районе на 2017-2019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</si>
  <si>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</si>
  <si>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</si>
  <si>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1 "Создание условий для развития доходного потенциала Гусь-Хрустального района"</t>
  </si>
  <si>
    <t>Подпрограмма 3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</si>
  <si>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Подпрограмма 4 "Управление муниципальным долгом муниципального образования Гусь-Хрустальный район"</t>
  </si>
  <si>
    <t>в расходах бюджета муниципального района</t>
  </si>
  <si>
    <t>в источниках финансирования дефицита бюджета муниципального района</t>
  </si>
  <si>
    <t>Подпрограмма 5 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</si>
  <si>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«Сохранение и развитие культуры Гусь-Хрустального района на 2016-2020 годы»</t>
  </si>
  <si>
    <t>Подпрограмма "Наследие"</t>
  </si>
  <si>
    <t>Подпрограмма "Искусство"</t>
  </si>
  <si>
    <t>Подпрограмма "Образование"</t>
  </si>
  <si>
    <t>Подпрограммы "Обеспечение условий реализации Программы"</t>
  </si>
  <si>
    <t>Подпрограммы "Реализация переданных полномочий по созданию условий для организации досуга и обеспечения жителей муниципального образования п.Красное Эхо услугами организации культуры"</t>
  </si>
  <si>
    <t>Муниципальная программа «Развитие физической культуры и спорта на территории Гусь-Хрустального района на 2016-2020 годы»</t>
  </si>
  <si>
    <t>Подпрограмма "Развитие физической культуры и массового спорта в Гусь-Хрустальном районе"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</si>
  <si>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</si>
  <si>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2016-2020 годы»</t>
  </si>
  <si>
    <t>Муниципальная программа «Старшее поколение» на 2016-2020 годы</t>
  </si>
  <si>
    <t>Муниципальная программа «Управление муниципальным имуществом и земельными ресурсами на 2014-2019 годы»</t>
  </si>
  <si>
    <t>Муниципальная программа «Дорожное хозяйство Гусь-Хрустального района на 2016-2020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</si>
  <si>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2017-2020 годы»</t>
  </si>
  <si>
    <t>Муниципальная программа «Содействие развитию малого и среднего предпринимательства в Гусь-Хрустальном районе на 2013-2020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</si>
  <si>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2014- 2018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</si>
  <si>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</si>
  <si>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2016-2020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</si>
  <si>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</si>
  <si>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</si>
  <si>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</si>
  <si>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</si>
  <si>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2016-2020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</si>
  <si>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</si>
  <si>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</si>
  <si>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"Социальное жилье"</t>
  </si>
  <si>
    <t>Подпрограмма "Обеспечение жильем молодых семей Гусь-Хрустального района"</t>
  </si>
  <si>
    <t>Подпрограмма "Создание условий для обеспечения доступным и комфортным жильем отдельных категорий граждан Владимирской области"</t>
  </si>
  <si>
    <t>Подпрограмма "Обеспечение жильем многодетных семей Гусь-Хрустального района"</t>
  </si>
  <si>
    <t>Муниципальная программа «Обеспечение экологической безопасности и качества окружающей среды на 2018-2020 годы»</t>
  </si>
  <si>
    <t>Муниципальная программа «Обеспечение общественного порядка и профилактики правонарушений в Гусь-Хрустальном районе на 2016-2018 годы»</t>
  </si>
  <si>
    <t>Муниципальная программа «Обеспечение безопасности дорожного движения в Гусь-Хрустальном районе в 2013-2020 годах»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</si>
  <si>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2014-2018 годы»</t>
  </si>
  <si>
    <t>Муниципальная программа «Развитие потенциала молодежи на территории Гусь-Хрустального района на 2016-2020 годы»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</si>
  <si>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</si>
  <si>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Подпрограмма "Развитие потенциала молодежи Гусь-Хрустального района"</t>
  </si>
  <si>
    <t>Муниципальная программа "Эксплуатация гидротехнического сооружения гидроузла на реке Гусь у д. Тименка Гусь-Хрустального района на 2016-2018 годы"</t>
  </si>
  <si>
    <t>Муниципальная программа «Комплексное развитие транспортной инфраструктуры Гусь-Хрустального района на 2017-2025 годы»</t>
  </si>
  <si>
    <t>Муниципальная программа «Создание новых мест в общеобразовательных организациях Гусь-Хрустального района в соответствии с прогнозируемой потребностью на 2016-2025 годы»</t>
  </si>
  <si>
    <t>Муниципальная программа «Укрепление единства российской нации и этнокультурное развитие народов в Гусь-Хрустальном районе на 2017-2020 годы»</t>
  </si>
  <si>
    <t>Итого по всем муниципальным программам:</t>
  </si>
  <si>
    <t>Начальник  МКУ "Управление РПСхП"</t>
  </si>
  <si>
    <t>Е.А. Скворцов</t>
  </si>
  <si>
    <t>Е.М.Швецова</t>
  </si>
  <si>
    <t>8 (49241) 27546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</si>
</sst>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0"/>
  </numFmts>
  <fonts count="23">
    <font>
      <sz val="10"/>
      <color indexed="8"/>
      <name val="Arial"/>
      <family val="2"/>
    </font>
    <font>
      <sz val="10"/>
      <name val="Arial"/>
      <family val="0"/>
    </font>
    <font>
      <u val="single"/>
      <sz val="7.5"/>
      <color indexed="20"/>
      <name val="Arial"/>
      <family val="2"/>
    </font>
    <font>
      <b/>
      <sz val="3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5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8"/>
      <name val="Times New Roman"/>
      <family val="1"/>
    </font>
    <font>
      <sz val="10"/>
      <color indexed="58"/>
      <name val="Arial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sz val="10"/>
      <color indexed="20"/>
      <name val="Arial"/>
      <family val="2"/>
    </font>
    <font>
      <sz val="32"/>
      <color indexed="8"/>
      <name val="Times New Roman"/>
      <family val="1"/>
    </font>
    <font>
      <sz val="20"/>
      <color indexed="8"/>
      <name val="Arial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 locked="0"/>
    </xf>
  </cellStyleXfs>
  <cellXfs count="60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justify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/>
    </xf>
    <xf numFmtId="164" fontId="0" fillId="8" borderId="0" xfId="0" applyFont="1" applyFill="1" applyAlignment="1">
      <alignment/>
    </xf>
    <xf numFmtId="164" fontId="10" fillId="2" borderId="2" xfId="0" applyFont="1" applyFill="1" applyBorder="1" applyAlignment="1">
      <alignment horizontal="justify" vertical="center" wrapText="1"/>
    </xf>
    <xf numFmtId="164" fontId="10" fillId="0" borderId="2" xfId="0" applyFont="1" applyBorder="1" applyAlignment="1">
      <alignment horizontal="justify" vertical="center" wrapText="1"/>
    </xf>
    <xf numFmtId="165" fontId="11" fillId="6" borderId="2" xfId="0" applyNumberFormat="1" applyFont="1" applyFill="1" applyBorder="1" applyAlignment="1">
      <alignment horizontal="center" vertical="center"/>
    </xf>
    <xf numFmtId="166" fontId="11" fillId="6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4" fontId="9" fillId="4" borderId="2" xfId="0" applyFont="1" applyFill="1" applyBorder="1" applyAlignment="1">
      <alignment horizontal="justify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7" borderId="2" xfId="0" applyNumberFormat="1" applyFont="1" applyFill="1" applyBorder="1" applyAlignment="1">
      <alignment horizontal="center" vertical="center"/>
    </xf>
    <xf numFmtId="164" fontId="13" fillId="8" borderId="0" xfId="0" applyFont="1" applyFill="1" applyAlignment="1">
      <alignment/>
    </xf>
    <xf numFmtId="165" fontId="11" fillId="2" borderId="2" xfId="0" applyNumberFormat="1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justify" vertical="center" wrapText="1"/>
    </xf>
    <xf numFmtId="164" fontId="14" fillId="2" borderId="2" xfId="0" applyFont="1" applyFill="1" applyBorder="1" applyAlignment="1">
      <alignment horizontal="left" vertical="center" wrapText="1"/>
    </xf>
    <xf numFmtId="164" fontId="0" fillId="8" borderId="0" xfId="0" applyFill="1" applyAlignment="1">
      <alignment/>
    </xf>
    <xf numFmtId="164" fontId="10" fillId="0" borderId="2" xfId="0" applyFont="1" applyFill="1" applyBorder="1" applyAlignment="1">
      <alignment horizontal="justify" vertical="center" wrapText="1"/>
    </xf>
    <xf numFmtId="164" fontId="15" fillId="2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7" fontId="16" fillId="2" borderId="2" xfId="0" applyNumberFormat="1" applyFont="1" applyFill="1" applyBorder="1" applyAlignment="1">
      <alignment horizontal="center" vertical="center" wrapText="1"/>
    </xf>
    <xf numFmtId="167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164" fontId="7" fillId="9" borderId="2" xfId="0" applyFont="1" applyFill="1" applyBorder="1" applyAlignment="1">
      <alignment horizontal="center" vertical="center" wrapText="1"/>
    </xf>
    <xf numFmtId="165" fontId="7" fillId="9" borderId="2" xfId="0" applyNumberFormat="1" applyFont="1" applyFill="1" applyBorder="1" applyAlignment="1">
      <alignment horizontal="center" vertical="center" wrapText="1"/>
    </xf>
    <xf numFmtId="165" fontId="7" fillId="9" borderId="2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5" fontId="17" fillId="2" borderId="0" xfId="0" applyNumberFormat="1" applyFont="1" applyFill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 vertical="center"/>
    </xf>
    <xf numFmtId="164" fontId="19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left" vertical="center" wrapText="1"/>
    </xf>
    <xf numFmtId="164" fontId="22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ткрывавшаяся гиперссы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E5CA"/>
      <rgbColor rgb="0099CCFF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view="pageBreakPreview" zoomScaleNormal="40" zoomScaleSheetLayoutView="100" workbookViewId="0" topLeftCell="A1">
      <pane ySplit="8" topLeftCell="A63" activePane="bottomLeft" state="frozen"/>
      <selection pane="topLeft" activeCell="A1" sqref="A1"/>
      <selection pane="bottomLeft" activeCell="N45" sqref="N45"/>
    </sheetView>
  </sheetViews>
  <sheetFormatPr defaultColWidth="8.00390625" defaultRowHeight="12.75" customHeight="1"/>
  <cols>
    <col min="1" max="1" width="10.00390625" style="0" customWidth="1"/>
    <col min="2" max="2" width="83.421875" style="0" customWidth="1"/>
    <col min="3" max="3" width="18.8515625" style="0" customWidth="1"/>
    <col min="4" max="4" width="20.57421875" style="0" customWidth="1"/>
    <col min="5" max="7" width="17.7109375" style="0" customWidth="1"/>
    <col min="8" max="8" width="16.7109375" style="0" customWidth="1"/>
    <col min="9" max="9" width="18.7109375" style="0" customWidth="1"/>
    <col min="10" max="10" width="16.7109375" style="0" customWidth="1"/>
    <col min="11" max="11" width="17.421875" style="0" customWidth="1"/>
    <col min="12" max="12" width="18.421875" style="0" customWidth="1"/>
    <col min="13" max="13" width="16.421875" style="0" customWidth="1"/>
    <col min="14" max="15" width="14.7109375" style="0" customWidth="1"/>
    <col min="16" max="16" width="13.57421875" style="0" customWidth="1"/>
    <col min="17" max="17" width="15.140625" style="0" customWidth="1"/>
    <col min="18" max="18" width="16.421875" style="0" customWidth="1"/>
    <col min="19" max="19" width="15.8515625" style="0" customWidth="1"/>
    <col min="20" max="20" width="14.28125" style="0" customWidth="1"/>
    <col min="21" max="137" width="8.7109375" style="1" customWidth="1"/>
    <col min="138" max="16384" width="8.8515625" style="0" customWidth="1"/>
  </cols>
  <sheetData>
    <row r="1" spans="1:137" s="4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137" s="4" customFormat="1" ht="3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</row>
    <row r="3" spans="1:137" s="4" customFormat="1" ht="1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s="4" customFormat="1" ht="26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1:20" ht="23.25" customHeight="1">
      <c r="A5" s="8" t="s">
        <v>1</v>
      </c>
      <c r="B5" s="8" t="s">
        <v>2</v>
      </c>
      <c r="C5" s="9" t="s">
        <v>3</v>
      </c>
      <c r="D5" s="9"/>
      <c r="E5" s="9"/>
      <c r="F5" s="9"/>
      <c r="G5" s="9"/>
      <c r="H5" s="9"/>
      <c r="I5" s="10" t="s">
        <v>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45" customHeight="1">
      <c r="A6" s="8"/>
      <c r="B6" s="8"/>
      <c r="C6" s="9"/>
      <c r="D6" s="9"/>
      <c r="E6" s="9"/>
      <c r="F6" s="9"/>
      <c r="G6" s="9"/>
      <c r="H6" s="9"/>
      <c r="I6" s="8" t="s">
        <v>5</v>
      </c>
      <c r="J6" s="8"/>
      <c r="K6" s="8"/>
      <c r="L6" s="8"/>
      <c r="M6" s="8"/>
      <c r="N6" s="8"/>
      <c r="O6" s="9" t="s">
        <v>6</v>
      </c>
      <c r="P6" s="9"/>
      <c r="Q6" s="9"/>
      <c r="R6" s="9"/>
      <c r="S6" s="9"/>
      <c r="T6" s="9"/>
    </row>
    <row r="7" spans="1:20" ht="30" customHeight="1">
      <c r="A7" s="8"/>
      <c r="B7" s="8"/>
      <c r="C7" s="8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7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12</v>
      </c>
    </row>
    <row r="8" spans="1:20" ht="21" customHeight="1">
      <c r="A8" s="11"/>
      <c r="B8" s="8">
        <v>1</v>
      </c>
      <c r="C8" s="8"/>
      <c r="D8" s="9">
        <v>2</v>
      </c>
      <c r="E8" s="9"/>
      <c r="F8" s="9"/>
      <c r="G8" s="9"/>
      <c r="H8" s="9"/>
      <c r="I8" s="9"/>
      <c r="J8" s="9">
        <v>3</v>
      </c>
      <c r="K8" s="9"/>
      <c r="L8" s="9"/>
      <c r="M8" s="9"/>
      <c r="N8" s="9"/>
      <c r="O8" s="9"/>
      <c r="P8" s="9">
        <v>4</v>
      </c>
      <c r="Q8" s="9"/>
      <c r="R8" s="9"/>
      <c r="S8" s="9"/>
      <c r="T8" s="9"/>
    </row>
    <row r="9" spans="1:20" s="18" customFormat="1" ht="51.75" customHeight="1">
      <c r="A9" s="12">
        <v>1</v>
      </c>
      <c r="B9" s="13" t="s">
        <v>13</v>
      </c>
      <c r="C9" s="14">
        <f>C10+C11+C12+C13</f>
        <v>37934.1</v>
      </c>
      <c r="D9" s="15">
        <f>D10+D11+D12+D13</f>
        <v>12046.13</v>
      </c>
      <c r="E9" s="15">
        <f>E11+E12</f>
        <v>19549.47</v>
      </c>
      <c r="F9" s="15">
        <f>F11+F12+F10+F13</f>
        <v>6338.5</v>
      </c>
      <c r="G9" s="15"/>
      <c r="H9" s="15"/>
      <c r="I9" s="14">
        <f>J9+K9+L9+M9</f>
        <v>31534.66</v>
      </c>
      <c r="J9" s="16">
        <f>J10+J11+J12+J13</f>
        <v>9559.47</v>
      </c>
      <c r="K9" s="16">
        <f>K10+K11+K12+K13</f>
        <v>15959.17</v>
      </c>
      <c r="L9" s="16">
        <f>L10+L11+L12+L13</f>
        <v>6016.02</v>
      </c>
      <c r="M9" s="16"/>
      <c r="N9" s="16"/>
      <c r="O9" s="17">
        <f>I9/C9*100</f>
        <v>83.13011248454558</v>
      </c>
      <c r="P9" s="17">
        <f>J9/D9*100</f>
        <v>79.35718774411367</v>
      </c>
      <c r="Q9" s="17">
        <f>K9/E9*100</f>
        <v>81.63479623744276</v>
      </c>
      <c r="R9" s="17">
        <f>L9/F9*100</f>
        <v>94.91236096868346</v>
      </c>
      <c r="S9" s="17"/>
      <c r="T9" s="17"/>
    </row>
    <row r="10" spans="1:20" s="18" customFormat="1" ht="35.25" customHeight="1">
      <c r="A10" s="12"/>
      <c r="B10" s="19" t="s">
        <v>14</v>
      </c>
      <c r="C10" s="14">
        <f aca="true" t="shared" si="0" ref="C10:C15">D10+E10+F10+G10</f>
        <v>0</v>
      </c>
      <c r="D10" s="15"/>
      <c r="E10" s="15"/>
      <c r="F10" s="15"/>
      <c r="G10" s="15"/>
      <c r="H10" s="15"/>
      <c r="I10" s="14">
        <v>0</v>
      </c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</row>
    <row r="11" spans="1:255" s="1" customFormat="1" ht="35.25" customHeight="1">
      <c r="A11" s="12"/>
      <c r="B11" s="20" t="s">
        <v>15</v>
      </c>
      <c r="C11" s="14">
        <f t="shared" si="0"/>
        <v>0</v>
      </c>
      <c r="D11" s="21"/>
      <c r="E11" s="21"/>
      <c r="F11" s="22"/>
      <c r="G11" s="21"/>
      <c r="H11" s="21"/>
      <c r="I11" s="14">
        <f aca="true" t="shared" si="1" ref="I11:I12">J11+K11+L11+M11</f>
        <v>0</v>
      </c>
      <c r="J11" s="23"/>
      <c r="K11" s="23"/>
      <c r="L11" s="23"/>
      <c r="M11" s="23"/>
      <c r="N11" s="23"/>
      <c r="O11" s="17"/>
      <c r="P11" s="17"/>
      <c r="Q11" s="17"/>
      <c r="R11" s="17"/>
      <c r="S11" s="17"/>
      <c r="T11" s="17"/>
      <c r="EH11" s="18"/>
      <c r="EI11" s="18"/>
      <c r="EJ11" s="18"/>
      <c r="EK11" s="18"/>
      <c r="EL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" customFormat="1" ht="29.25" customHeight="1">
      <c r="A12" s="12"/>
      <c r="B12" s="20" t="s">
        <v>16</v>
      </c>
      <c r="C12" s="14">
        <f t="shared" si="0"/>
        <v>37934.1</v>
      </c>
      <c r="D12" s="21">
        <v>12046.13</v>
      </c>
      <c r="E12" s="21">
        <v>19549.47</v>
      </c>
      <c r="F12" s="21">
        <v>6338.5</v>
      </c>
      <c r="G12" s="21"/>
      <c r="H12" s="21"/>
      <c r="I12" s="14">
        <f t="shared" si="1"/>
        <v>31534.66</v>
      </c>
      <c r="J12" s="23">
        <v>9559.47</v>
      </c>
      <c r="K12" s="23">
        <v>15959.17</v>
      </c>
      <c r="L12" s="23">
        <v>6016.02</v>
      </c>
      <c r="M12" s="23"/>
      <c r="N12" s="23"/>
      <c r="O12" s="17">
        <f>I12/C12*100</f>
        <v>83.13011248454558</v>
      </c>
      <c r="P12" s="17">
        <f>J12/D12*100</f>
        <v>79.35718774411367</v>
      </c>
      <c r="Q12" s="17">
        <f>K12/E12*100</f>
        <v>81.63479623744276</v>
      </c>
      <c r="R12" s="17">
        <f>L12/F12*100</f>
        <v>94.91236096868346</v>
      </c>
      <c r="S12" s="17"/>
      <c r="T12" s="17"/>
      <c r="EH12" s="18"/>
      <c r="EI12" s="18"/>
      <c r="EJ12" s="18"/>
      <c r="EK12" s="18"/>
      <c r="EL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" customFormat="1" ht="50.25" customHeight="1">
      <c r="A13" s="12"/>
      <c r="B13" s="20" t="s">
        <v>17</v>
      </c>
      <c r="C13" s="14">
        <f t="shared" si="0"/>
        <v>0</v>
      </c>
      <c r="D13" s="21"/>
      <c r="E13" s="21"/>
      <c r="F13" s="21"/>
      <c r="G13" s="21"/>
      <c r="H13" s="21"/>
      <c r="I13" s="14">
        <v>0</v>
      </c>
      <c r="J13" s="23"/>
      <c r="K13" s="23"/>
      <c r="L13" s="23"/>
      <c r="M13" s="23"/>
      <c r="N13" s="23"/>
      <c r="O13" s="17"/>
      <c r="P13" s="17"/>
      <c r="Q13" s="17"/>
      <c r="R13" s="17"/>
      <c r="S13" s="17"/>
      <c r="T13" s="17"/>
      <c r="EH13" s="18"/>
      <c r="EI13" s="18"/>
      <c r="EJ13" s="18"/>
      <c r="EK13" s="18"/>
      <c r="EL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0" s="18" customFormat="1" ht="50.25" customHeight="1">
      <c r="A14" s="24">
        <v>2</v>
      </c>
      <c r="B14" s="13" t="s">
        <v>18</v>
      </c>
      <c r="C14" s="14">
        <f t="shared" si="0"/>
        <v>246.04</v>
      </c>
      <c r="D14" s="25"/>
      <c r="E14" s="25"/>
      <c r="F14" s="15">
        <v>246.04</v>
      </c>
      <c r="G14" s="15"/>
      <c r="H14" s="15"/>
      <c r="I14" s="14">
        <f aca="true" t="shared" si="2" ref="I14:I15">J14+K14+L14+M14</f>
        <v>246.04</v>
      </c>
      <c r="J14" s="16"/>
      <c r="K14" s="26"/>
      <c r="L14" s="26">
        <v>246.04</v>
      </c>
      <c r="M14" s="26"/>
      <c r="N14" s="26"/>
      <c r="O14" s="17">
        <f aca="true" t="shared" si="3" ref="O14:O37">I14/C14*100</f>
        <v>100</v>
      </c>
      <c r="P14" s="17"/>
      <c r="Q14" s="17"/>
      <c r="R14" s="17">
        <f aca="true" t="shared" si="4" ref="R14:R16">L14/F14*100</f>
        <v>100</v>
      </c>
      <c r="S14" s="17"/>
      <c r="T14" s="17"/>
    </row>
    <row r="15" spans="1:20" s="18" customFormat="1" ht="39" customHeight="1">
      <c r="A15" s="24">
        <v>3</v>
      </c>
      <c r="B15" s="13" t="s">
        <v>19</v>
      </c>
      <c r="C15" s="14">
        <f t="shared" si="0"/>
        <v>531.2</v>
      </c>
      <c r="D15" s="25"/>
      <c r="E15" s="25"/>
      <c r="F15" s="15">
        <v>531.2</v>
      </c>
      <c r="G15" s="15"/>
      <c r="H15" s="15"/>
      <c r="I15" s="14">
        <f t="shared" si="2"/>
        <v>531</v>
      </c>
      <c r="J15" s="16"/>
      <c r="K15" s="26"/>
      <c r="L15" s="26">
        <v>531</v>
      </c>
      <c r="M15" s="26"/>
      <c r="N15" s="26"/>
      <c r="O15" s="17">
        <f t="shared" si="3"/>
        <v>99.96234939759036</v>
      </c>
      <c r="P15" s="17"/>
      <c r="Q15" s="17"/>
      <c r="R15" s="17">
        <f t="shared" si="4"/>
        <v>99.96234939759036</v>
      </c>
      <c r="S15" s="17"/>
      <c r="T15" s="17"/>
    </row>
    <row r="16" spans="1:20" s="32" customFormat="1" ht="84" customHeight="1">
      <c r="A16" s="12">
        <v>4</v>
      </c>
      <c r="B16" s="27" t="s">
        <v>20</v>
      </c>
      <c r="C16" s="28">
        <f aca="true" t="shared" si="5" ref="C16:C17">D16+E16+F16+G16+H16</f>
        <v>170900</v>
      </c>
      <c r="D16" s="29"/>
      <c r="E16" s="29">
        <f>E17+E18+E19+E22</f>
        <v>52600</v>
      </c>
      <c r="F16" s="29">
        <f>F17+F18+F19+F22</f>
        <v>118000</v>
      </c>
      <c r="G16" s="29"/>
      <c r="H16" s="29">
        <f>H17+H18+H19+H22</f>
        <v>300</v>
      </c>
      <c r="I16" s="28">
        <f aca="true" t="shared" si="6" ref="I16:I22">J16+K16+L16+M16+N16</f>
        <v>170900</v>
      </c>
      <c r="J16" s="30"/>
      <c r="K16" s="30">
        <f>K17+K18+K19+K22</f>
        <v>52600</v>
      </c>
      <c r="L16" s="30">
        <f>L17+L18+L19+L22</f>
        <v>118000</v>
      </c>
      <c r="M16" s="30"/>
      <c r="N16" s="30">
        <f>N17+N18+N19+N22</f>
        <v>300</v>
      </c>
      <c r="O16" s="31">
        <f t="shared" si="3"/>
        <v>100</v>
      </c>
      <c r="P16" s="31"/>
      <c r="Q16" s="31">
        <f>K16/E16*100</f>
        <v>100</v>
      </c>
      <c r="R16" s="31">
        <f t="shared" si="4"/>
        <v>100</v>
      </c>
      <c r="S16" s="31"/>
      <c r="T16" s="31">
        <f aca="true" t="shared" si="7" ref="T16:T17">N16/H16*100</f>
        <v>100</v>
      </c>
    </row>
    <row r="17" spans="1:20" s="18" customFormat="1" ht="46.5" customHeight="1">
      <c r="A17" s="24"/>
      <c r="B17" s="19" t="s">
        <v>21</v>
      </c>
      <c r="C17" s="14">
        <f t="shared" si="5"/>
        <v>300</v>
      </c>
      <c r="D17" s="25"/>
      <c r="E17" s="25"/>
      <c r="F17" s="25"/>
      <c r="G17" s="25"/>
      <c r="H17" s="25">
        <v>300</v>
      </c>
      <c r="I17" s="14">
        <f t="shared" si="6"/>
        <v>300</v>
      </c>
      <c r="J17" s="33"/>
      <c r="K17" s="33"/>
      <c r="L17" s="33"/>
      <c r="M17" s="33"/>
      <c r="N17" s="33">
        <v>300</v>
      </c>
      <c r="O17" s="17">
        <f t="shared" si="3"/>
        <v>100</v>
      </c>
      <c r="P17" s="17"/>
      <c r="Q17" s="17"/>
      <c r="R17" s="17"/>
      <c r="S17" s="17"/>
      <c r="T17" s="17">
        <f t="shared" si="7"/>
        <v>100</v>
      </c>
    </row>
    <row r="18" spans="1:255" s="1" customFormat="1" ht="52.5" customHeight="1">
      <c r="A18" s="24"/>
      <c r="B18" s="20" t="s">
        <v>22</v>
      </c>
      <c r="C18" s="14">
        <f>D18+E18+F18+G18</f>
        <v>130200</v>
      </c>
      <c r="D18" s="25"/>
      <c r="E18" s="25">
        <v>52600</v>
      </c>
      <c r="F18" s="25">
        <v>77600</v>
      </c>
      <c r="G18" s="25"/>
      <c r="H18" s="25"/>
      <c r="I18" s="14">
        <f t="shared" si="6"/>
        <v>130200</v>
      </c>
      <c r="J18" s="33"/>
      <c r="K18" s="33">
        <v>52600</v>
      </c>
      <c r="L18" s="33">
        <v>77600</v>
      </c>
      <c r="M18" s="23"/>
      <c r="N18" s="23"/>
      <c r="O18" s="17">
        <f t="shared" si="3"/>
        <v>100</v>
      </c>
      <c r="P18" s="17"/>
      <c r="Q18" s="17">
        <f>K18/E18*100</f>
        <v>100</v>
      </c>
      <c r="R18" s="17">
        <f aca="true" t="shared" si="8" ref="R18:R37">L18/F18*100</f>
        <v>100</v>
      </c>
      <c r="S18" s="17"/>
      <c r="T18" s="17"/>
      <c r="EH18" s="18"/>
      <c r="EI18" s="18"/>
      <c r="EJ18" s="18"/>
      <c r="EK18" s="18"/>
      <c r="EL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" customFormat="1" ht="37.5" customHeight="1">
      <c r="A19" s="24"/>
      <c r="B19" s="20" t="s">
        <v>23</v>
      </c>
      <c r="C19" s="14">
        <f>D19+E19+F19+G19+H19</f>
        <v>40100</v>
      </c>
      <c r="D19" s="25"/>
      <c r="E19" s="25"/>
      <c r="F19" s="25">
        <v>40100</v>
      </c>
      <c r="G19" s="25"/>
      <c r="H19" s="25"/>
      <c r="I19" s="14">
        <f t="shared" si="6"/>
        <v>40100</v>
      </c>
      <c r="J19" s="33"/>
      <c r="K19" s="33"/>
      <c r="L19" s="33">
        <v>40100</v>
      </c>
      <c r="M19" s="23"/>
      <c r="N19" s="23"/>
      <c r="O19" s="17">
        <f t="shared" si="3"/>
        <v>100</v>
      </c>
      <c r="P19" s="17"/>
      <c r="Q19" s="17"/>
      <c r="R19" s="17">
        <f t="shared" si="8"/>
        <v>100</v>
      </c>
      <c r="S19" s="17"/>
      <c r="T19" s="17"/>
      <c r="EH19" s="18"/>
      <c r="EI19" s="18"/>
      <c r="EJ19" s="18"/>
      <c r="EK19" s="18"/>
      <c r="EL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" customFormat="1" ht="30" customHeight="1">
      <c r="A20" s="24"/>
      <c r="B20" s="34" t="s">
        <v>24</v>
      </c>
      <c r="C20" s="14">
        <f aca="true" t="shared" si="9" ref="C20:C22">D20+E20+F20+G20</f>
        <v>100</v>
      </c>
      <c r="D20" s="25"/>
      <c r="E20" s="25"/>
      <c r="F20" s="25">
        <v>100</v>
      </c>
      <c r="G20" s="25"/>
      <c r="H20" s="25"/>
      <c r="I20" s="14">
        <f t="shared" si="6"/>
        <v>100</v>
      </c>
      <c r="J20" s="33"/>
      <c r="K20" s="33"/>
      <c r="L20" s="33">
        <v>100</v>
      </c>
      <c r="M20" s="23"/>
      <c r="N20" s="23"/>
      <c r="O20" s="17">
        <f t="shared" si="3"/>
        <v>100</v>
      </c>
      <c r="P20" s="17"/>
      <c r="Q20" s="17"/>
      <c r="R20" s="17">
        <f t="shared" si="8"/>
        <v>100</v>
      </c>
      <c r="S20" s="17"/>
      <c r="T20" s="17"/>
      <c r="EH20" s="18"/>
      <c r="EI20" s="18"/>
      <c r="EJ20" s="18"/>
      <c r="EK20" s="18"/>
      <c r="EL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" customFormat="1" ht="42" customHeight="1">
      <c r="A21" s="24"/>
      <c r="B21" s="35" t="s">
        <v>25</v>
      </c>
      <c r="C21" s="14">
        <f t="shared" si="9"/>
        <v>40000</v>
      </c>
      <c r="D21" s="25"/>
      <c r="E21" s="25"/>
      <c r="F21" s="25">
        <v>40000</v>
      </c>
      <c r="G21" s="25"/>
      <c r="H21" s="25"/>
      <c r="I21" s="14">
        <f t="shared" si="6"/>
        <v>40000</v>
      </c>
      <c r="J21" s="33"/>
      <c r="K21" s="33"/>
      <c r="L21" s="33">
        <v>40000</v>
      </c>
      <c r="M21" s="23"/>
      <c r="N21" s="23"/>
      <c r="O21" s="17">
        <f t="shared" si="3"/>
        <v>100</v>
      </c>
      <c r="P21" s="17"/>
      <c r="Q21" s="17"/>
      <c r="R21" s="17">
        <f t="shared" si="8"/>
        <v>100</v>
      </c>
      <c r="S21" s="17"/>
      <c r="T21" s="17"/>
      <c r="EH21" s="18"/>
      <c r="EI21" s="18"/>
      <c r="EJ21" s="18"/>
      <c r="EK21" s="18"/>
      <c r="EL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" customFormat="1" ht="61.5" customHeight="1">
      <c r="A22" s="24"/>
      <c r="B22" s="20" t="s">
        <v>26</v>
      </c>
      <c r="C22" s="14">
        <f t="shared" si="9"/>
        <v>300</v>
      </c>
      <c r="D22" s="25"/>
      <c r="E22" s="25"/>
      <c r="F22" s="25">
        <v>300</v>
      </c>
      <c r="G22" s="25"/>
      <c r="H22" s="25"/>
      <c r="I22" s="14">
        <f t="shared" si="6"/>
        <v>300</v>
      </c>
      <c r="J22" s="33"/>
      <c r="K22" s="33"/>
      <c r="L22" s="33">
        <v>300</v>
      </c>
      <c r="M22" s="23"/>
      <c r="N22" s="23"/>
      <c r="O22" s="17">
        <f t="shared" si="3"/>
        <v>100</v>
      </c>
      <c r="P22" s="17"/>
      <c r="Q22" s="17"/>
      <c r="R22" s="17">
        <f t="shared" si="8"/>
        <v>100</v>
      </c>
      <c r="S22" s="17"/>
      <c r="T22" s="17"/>
      <c r="EH22" s="18"/>
      <c r="EI22" s="18"/>
      <c r="EJ22" s="18"/>
      <c r="EK22" s="18"/>
      <c r="EL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137" s="36" customFormat="1" ht="54" customHeight="1">
      <c r="A23" s="24">
        <v>5</v>
      </c>
      <c r="B23" s="13" t="s">
        <v>27</v>
      </c>
      <c r="C23" s="14">
        <f>D23+E23+F23+G23+H23</f>
        <v>188679.7</v>
      </c>
      <c r="D23" s="15">
        <f>D24+D25+D26+D27+D28</f>
        <v>75993.2</v>
      </c>
      <c r="E23" s="15">
        <f>E24+E25+E26+E27+E28</f>
        <v>53871.78</v>
      </c>
      <c r="F23" s="15">
        <f>F24+F25+F26+F27+F28</f>
        <v>58654.72</v>
      </c>
      <c r="G23" s="15">
        <f>G24+G25+G26+G27+G28</f>
        <v>160</v>
      </c>
      <c r="H23" s="15"/>
      <c r="I23" s="14">
        <f aca="true" t="shared" si="10" ref="I23:I40">J23+K23+L23+M23</f>
        <v>175173.06</v>
      </c>
      <c r="J23" s="16">
        <f>J24+J25+J26+J27+J28</f>
        <v>75993.2</v>
      </c>
      <c r="K23" s="16">
        <f>K24+K25+K26+K27+K28</f>
        <v>42643.3</v>
      </c>
      <c r="L23" s="16">
        <f>L24+L25+L26+L27+L28</f>
        <v>56376.56</v>
      </c>
      <c r="M23" s="16">
        <f>M24+M25+M26+M27+M28</f>
        <v>160</v>
      </c>
      <c r="N23" s="16"/>
      <c r="O23" s="17">
        <f t="shared" si="3"/>
        <v>92.84149805198969</v>
      </c>
      <c r="P23" s="17">
        <f aca="true" t="shared" si="11" ref="P23:P24">J23/D23*100</f>
        <v>100</v>
      </c>
      <c r="Q23" s="17">
        <f aca="true" t="shared" si="12" ref="Q23:Q26">K23/E23*100</f>
        <v>79.1570280395413</v>
      </c>
      <c r="R23" s="17">
        <f t="shared" si="8"/>
        <v>96.11598179993017</v>
      </c>
      <c r="S23" s="17">
        <f aca="true" t="shared" si="13" ref="S23:S26">M23/G23*100</f>
        <v>100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20" ht="37.5" customHeight="1">
      <c r="A24" s="24"/>
      <c r="B24" s="20" t="s">
        <v>28</v>
      </c>
      <c r="C24" s="14">
        <f aca="true" t="shared" si="14" ref="C24:C40">D24+E24+F24+G24</f>
        <v>28091.199999999997</v>
      </c>
      <c r="D24" s="25">
        <v>63.5</v>
      </c>
      <c r="E24" s="25">
        <v>6773.6</v>
      </c>
      <c r="F24" s="25">
        <v>21234.1</v>
      </c>
      <c r="G24" s="25">
        <v>20</v>
      </c>
      <c r="H24" s="25"/>
      <c r="I24" s="14">
        <f t="shared" si="10"/>
        <v>26108.300000000003</v>
      </c>
      <c r="J24" s="33">
        <v>63.5</v>
      </c>
      <c r="K24" s="23">
        <v>4888.9</v>
      </c>
      <c r="L24" s="23">
        <v>21135.9</v>
      </c>
      <c r="M24" s="23">
        <v>20</v>
      </c>
      <c r="N24" s="23"/>
      <c r="O24" s="17">
        <f t="shared" si="3"/>
        <v>92.94120578686565</v>
      </c>
      <c r="P24" s="17">
        <f t="shared" si="11"/>
        <v>100</v>
      </c>
      <c r="Q24" s="17">
        <f t="shared" si="12"/>
        <v>72.17580016534781</v>
      </c>
      <c r="R24" s="17">
        <f t="shared" si="8"/>
        <v>99.53753632129454</v>
      </c>
      <c r="S24" s="17">
        <f t="shared" si="13"/>
        <v>100</v>
      </c>
      <c r="T24" s="17"/>
    </row>
    <row r="25" spans="1:20" ht="34.5" customHeight="1">
      <c r="A25" s="24"/>
      <c r="B25" s="20" t="s">
        <v>29</v>
      </c>
      <c r="C25" s="14">
        <f t="shared" si="14"/>
        <v>6503.1</v>
      </c>
      <c r="D25" s="25"/>
      <c r="E25" s="25">
        <v>1459.5</v>
      </c>
      <c r="F25" s="25">
        <v>5023.6</v>
      </c>
      <c r="G25" s="25">
        <v>20</v>
      </c>
      <c r="H25" s="25"/>
      <c r="I25" s="14">
        <f t="shared" si="10"/>
        <v>5991.2</v>
      </c>
      <c r="J25" s="33"/>
      <c r="K25" s="23">
        <v>973.2</v>
      </c>
      <c r="L25" s="23">
        <v>4998</v>
      </c>
      <c r="M25" s="23">
        <v>20</v>
      </c>
      <c r="N25" s="23"/>
      <c r="O25" s="17">
        <f t="shared" si="3"/>
        <v>92.12836954683151</v>
      </c>
      <c r="P25" s="17"/>
      <c r="Q25" s="17">
        <f t="shared" si="12"/>
        <v>66.68036998972251</v>
      </c>
      <c r="R25" s="17">
        <f t="shared" si="8"/>
        <v>99.49040528704514</v>
      </c>
      <c r="S25" s="17">
        <f t="shared" si="13"/>
        <v>100</v>
      </c>
      <c r="T25" s="17"/>
    </row>
    <row r="26" spans="1:20" ht="28.5" customHeight="1">
      <c r="A26" s="24"/>
      <c r="B26" s="20" t="s">
        <v>30</v>
      </c>
      <c r="C26" s="14">
        <f t="shared" si="14"/>
        <v>16077.099999999999</v>
      </c>
      <c r="D26" s="25"/>
      <c r="E26" s="25">
        <v>4523.2</v>
      </c>
      <c r="F26" s="25">
        <v>11433.9</v>
      </c>
      <c r="G26" s="25">
        <v>120</v>
      </c>
      <c r="H26" s="25"/>
      <c r="I26" s="14">
        <f t="shared" si="10"/>
        <v>15517.099999999999</v>
      </c>
      <c r="J26" s="33"/>
      <c r="K26" s="23">
        <v>4004.2</v>
      </c>
      <c r="L26" s="23">
        <v>11392.9</v>
      </c>
      <c r="M26" s="23">
        <v>120</v>
      </c>
      <c r="N26" s="23"/>
      <c r="O26" s="17">
        <f t="shared" si="3"/>
        <v>96.51678474351718</v>
      </c>
      <c r="P26" s="17"/>
      <c r="Q26" s="17">
        <f t="shared" si="12"/>
        <v>88.52582242660063</v>
      </c>
      <c r="R26" s="17">
        <f t="shared" si="8"/>
        <v>99.64141718923551</v>
      </c>
      <c r="S26" s="17">
        <f t="shared" si="13"/>
        <v>100</v>
      </c>
      <c r="T26" s="17"/>
    </row>
    <row r="27" spans="1:20" ht="33" customHeight="1">
      <c r="A27" s="24"/>
      <c r="B27" s="37" t="s">
        <v>31</v>
      </c>
      <c r="C27" s="14">
        <f t="shared" si="14"/>
        <v>4189.4</v>
      </c>
      <c r="D27" s="25"/>
      <c r="E27" s="25"/>
      <c r="F27" s="25">
        <v>4189.4</v>
      </c>
      <c r="G27" s="25"/>
      <c r="H27" s="25"/>
      <c r="I27" s="14">
        <f t="shared" si="10"/>
        <v>4160.6</v>
      </c>
      <c r="J27" s="33"/>
      <c r="K27" s="23"/>
      <c r="L27" s="23">
        <v>4160.6</v>
      </c>
      <c r="M27" s="23"/>
      <c r="N27" s="23"/>
      <c r="O27" s="17">
        <f t="shared" si="3"/>
        <v>99.31255072325395</v>
      </c>
      <c r="P27" s="17"/>
      <c r="Q27" s="17"/>
      <c r="R27" s="17">
        <f t="shared" si="8"/>
        <v>99.31255072325395</v>
      </c>
      <c r="S27" s="17"/>
      <c r="T27" s="17"/>
    </row>
    <row r="28" spans="1:20" ht="55.5" customHeight="1">
      <c r="A28" s="38"/>
      <c r="B28" s="37" t="s">
        <v>32</v>
      </c>
      <c r="C28" s="14">
        <f t="shared" si="14"/>
        <v>133818.9</v>
      </c>
      <c r="D28" s="25">
        <v>75929.7</v>
      </c>
      <c r="E28" s="25">
        <v>41115.48</v>
      </c>
      <c r="F28" s="25">
        <v>16773.72</v>
      </c>
      <c r="G28" s="25"/>
      <c r="H28" s="25"/>
      <c r="I28" s="14">
        <f t="shared" si="10"/>
        <v>123395.86</v>
      </c>
      <c r="J28" s="33">
        <v>75929.7</v>
      </c>
      <c r="K28" s="23">
        <v>32777</v>
      </c>
      <c r="L28" s="23">
        <v>14689.16</v>
      </c>
      <c r="M28" s="23"/>
      <c r="N28" s="23"/>
      <c r="O28" s="17">
        <f t="shared" si="3"/>
        <v>92.21108528018091</v>
      </c>
      <c r="P28" s="17">
        <f>J28/D28*100</f>
        <v>100</v>
      </c>
      <c r="Q28" s="17">
        <f aca="true" t="shared" si="15" ref="Q28:Q29">K28/E28*100</f>
        <v>79.71936603926306</v>
      </c>
      <c r="R28" s="17">
        <f t="shared" si="8"/>
        <v>87.57246454572986</v>
      </c>
      <c r="S28" s="17"/>
      <c r="T28" s="17"/>
    </row>
    <row r="29" spans="1:20" s="18" customFormat="1" ht="78" customHeight="1">
      <c r="A29" s="24">
        <v>6</v>
      </c>
      <c r="B29" s="13" t="s">
        <v>33</v>
      </c>
      <c r="C29" s="14">
        <f t="shared" si="14"/>
        <v>19427.48</v>
      </c>
      <c r="D29" s="15"/>
      <c r="E29" s="15">
        <f>E30+E31</f>
        <v>4394.61</v>
      </c>
      <c r="F29" s="15">
        <f>F30+F31</f>
        <v>14812.869999999999</v>
      </c>
      <c r="G29" s="15">
        <f>G30+G31</f>
        <v>220</v>
      </c>
      <c r="H29" s="15"/>
      <c r="I29" s="14">
        <f t="shared" si="10"/>
        <v>19287.219</v>
      </c>
      <c r="J29" s="16"/>
      <c r="K29" s="16">
        <f>K30+K31</f>
        <v>4394.61</v>
      </c>
      <c r="L29" s="16">
        <f>L30+L31</f>
        <v>14672.609</v>
      </c>
      <c r="M29" s="16">
        <f>M30+M31</f>
        <v>220</v>
      </c>
      <c r="N29" s="16"/>
      <c r="O29" s="17">
        <f t="shared" si="3"/>
        <v>99.27802782450426</v>
      </c>
      <c r="P29" s="17"/>
      <c r="Q29" s="17">
        <f t="shared" si="15"/>
        <v>100</v>
      </c>
      <c r="R29" s="17">
        <f t="shared" si="8"/>
        <v>99.05311394753346</v>
      </c>
      <c r="S29" s="17">
        <f>M29/G29*100</f>
        <v>100</v>
      </c>
      <c r="T29" s="17"/>
    </row>
    <row r="30" spans="1:137" s="18" customFormat="1" ht="57" customHeight="1">
      <c r="A30" s="24"/>
      <c r="B30" s="20" t="s">
        <v>34</v>
      </c>
      <c r="C30" s="14">
        <f t="shared" si="14"/>
        <v>6455.4</v>
      </c>
      <c r="D30" s="25"/>
      <c r="E30" s="25"/>
      <c r="F30" s="25">
        <v>6455.4</v>
      </c>
      <c r="G30" s="25"/>
      <c r="H30" s="25"/>
      <c r="I30" s="14">
        <f t="shared" si="10"/>
        <v>6315.139</v>
      </c>
      <c r="J30" s="33"/>
      <c r="K30" s="23"/>
      <c r="L30" s="23">
        <v>6315.139</v>
      </c>
      <c r="M30" s="23"/>
      <c r="N30" s="23"/>
      <c r="O30" s="17">
        <f t="shared" si="3"/>
        <v>97.8272299160393</v>
      </c>
      <c r="P30" s="17"/>
      <c r="Q30" s="17"/>
      <c r="R30" s="17">
        <f t="shared" si="8"/>
        <v>97.8272299160393</v>
      </c>
      <c r="S30" s="17"/>
      <c r="T30" s="1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s="18" customFormat="1" ht="33" customHeight="1">
      <c r="A31" s="24"/>
      <c r="B31" s="20" t="s">
        <v>30</v>
      </c>
      <c r="C31" s="14">
        <f t="shared" si="14"/>
        <v>12972.079999999998</v>
      </c>
      <c r="D31" s="25"/>
      <c r="E31" s="25">
        <v>4394.61</v>
      </c>
      <c r="F31" s="25">
        <v>8357.47</v>
      </c>
      <c r="G31" s="25">
        <v>220</v>
      </c>
      <c r="H31" s="25"/>
      <c r="I31" s="14">
        <f t="shared" si="10"/>
        <v>12972.079999999998</v>
      </c>
      <c r="J31" s="33"/>
      <c r="K31" s="23">
        <v>4394.61</v>
      </c>
      <c r="L31" s="23">
        <v>8357.47</v>
      </c>
      <c r="M31" s="23">
        <v>220</v>
      </c>
      <c r="N31" s="23"/>
      <c r="O31" s="17">
        <f t="shared" si="3"/>
        <v>100</v>
      </c>
      <c r="P31" s="17"/>
      <c r="Q31" s="17">
        <f>K31/E31*100</f>
        <v>100</v>
      </c>
      <c r="R31" s="17">
        <f t="shared" si="8"/>
        <v>100</v>
      </c>
      <c r="S31" s="17">
        <f>M31/G31*100</f>
        <v>100</v>
      </c>
      <c r="T31" s="1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137" s="18" customFormat="1" ht="66" customHeight="1">
      <c r="A32" s="24">
        <v>7</v>
      </c>
      <c r="B32" s="13" t="s">
        <v>35</v>
      </c>
      <c r="C32" s="14">
        <f t="shared" si="14"/>
        <v>104.9</v>
      </c>
      <c r="D32" s="15"/>
      <c r="E32" s="15"/>
      <c r="F32" s="15">
        <v>104.9</v>
      </c>
      <c r="G32" s="15"/>
      <c r="H32" s="15"/>
      <c r="I32" s="14">
        <f t="shared" si="10"/>
        <v>104.9</v>
      </c>
      <c r="J32" s="16"/>
      <c r="K32" s="26"/>
      <c r="L32" s="26">
        <v>104.9</v>
      </c>
      <c r="M32" s="26"/>
      <c r="N32" s="26"/>
      <c r="O32" s="17">
        <f t="shared" si="3"/>
        <v>100</v>
      </c>
      <c r="P32" s="17"/>
      <c r="Q32" s="17"/>
      <c r="R32" s="17">
        <f t="shared" si="8"/>
        <v>100</v>
      </c>
      <c r="S32" s="17"/>
      <c r="T32" s="1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1:137" s="18" customFormat="1" ht="75" customHeight="1">
      <c r="A33" s="24">
        <v>8</v>
      </c>
      <c r="B33" s="13" t="s">
        <v>36</v>
      </c>
      <c r="C33" s="14">
        <f t="shared" si="14"/>
        <v>2864.2</v>
      </c>
      <c r="D33" s="15">
        <v>712</v>
      </c>
      <c r="E33" s="15">
        <v>1563</v>
      </c>
      <c r="F33" s="15">
        <v>589.2</v>
      </c>
      <c r="G33" s="15"/>
      <c r="H33" s="15"/>
      <c r="I33" s="14">
        <f t="shared" si="10"/>
        <v>2860.2</v>
      </c>
      <c r="J33" s="16">
        <v>712</v>
      </c>
      <c r="K33" s="26">
        <v>1563</v>
      </c>
      <c r="L33" s="26">
        <v>585.2</v>
      </c>
      <c r="M33" s="26"/>
      <c r="N33" s="26"/>
      <c r="O33" s="17">
        <f t="shared" si="3"/>
        <v>99.86034494797849</v>
      </c>
      <c r="P33" s="17">
        <f>J33/D33*100</f>
        <v>100</v>
      </c>
      <c r="Q33" s="17">
        <f>K33/E33*100</f>
        <v>100</v>
      </c>
      <c r="R33" s="17">
        <f t="shared" si="8"/>
        <v>99.32111337406653</v>
      </c>
      <c r="S33" s="17"/>
      <c r="T33" s="1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s="18" customFormat="1" ht="46.5" customHeight="1">
      <c r="A34" s="24">
        <v>9</v>
      </c>
      <c r="B34" s="13" t="s">
        <v>37</v>
      </c>
      <c r="C34" s="14">
        <f t="shared" si="14"/>
        <v>266.9</v>
      </c>
      <c r="D34" s="15"/>
      <c r="E34" s="15"/>
      <c r="F34" s="15">
        <v>266.9</v>
      </c>
      <c r="G34" s="15"/>
      <c r="H34" s="15"/>
      <c r="I34" s="14">
        <f t="shared" si="10"/>
        <v>266.9</v>
      </c>
      <c r="J34" s="16"/>
      <c r="K34" s="26"/>
      <c r="L34" s="26">
        <v>266.9</v>
      </c>
      <c r="M34" s="26"/>
      <c r="N34" s="26"/>
      <c r="O34" s="17">
        <f t="shared" si="3"/>
        <v>100</v>
      </c>
      <c r="P34" s="17"/>
      <c r="Q34" s="17"/>
      <c r="R34" s="17">
        <f t="shared" si="8"/>
        <v>100</v>
      </c>
      <c r="S34" s="17"/>
      <c r="T34" s="1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7" s="18" customFormat="1" ht="57" customHeight="1">
      <c r="A35" s="24">
        <v>10</v>
      </c>
      <c r="B35" s="13" t="s">
        <v>38</v>
      </c>
      <c r="C35" s="14">
        <f t="shared" si="14"/>
        <v>1272.9</v>
      </c>
      <c r="D35" s="15"/>
      <c r="E35" s="15"/>
      <c r="F35" s="15">
        <v>1272.9</v>
      </c>
      <c r="G35" s="15"/>
      <c r="H35" s="15"/>
      <c r="I35" s="14">
        <f t="shared" si="10"/>
        <v>1272.8</v>
      </c>
      <c r="J35" s="16"/>
      <c r="K35" s="26"/>
      <c r="L35" s="26">
        <v>1272.8</v>
      </c>
      <c r="M35" s="26"/>
      <c r="N35" s="26"/>
      <c r="O35" s="17">
        <f t="shared" si="3"/>
        <v>99.99214392332469</v>
      </c>
      <c r="P35" s="17"/>
      <c r="Q35" s="17"/>
      <c r="R35" s="17">
        <f t="shared" si="8"/>
        <v>99.99214392332469</v>
      </c>
      <c r="S35" s="17"/>
      <c r="T35" s="1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1:137" s="18" customFormat="1" ht="46.5" customHeight="1">
      <c r="A36" s="24">
        <v>11</v>
      </c>
      <c r="B36" s="13" t="s">
        <v>39</v>
      </c>
      <c r="C36" s="14">
        <f t="shared" si="14"/>
        <v>64454.630000000005</v>
      </c>
      <c r="D36" s="15"/>
      <c r="E36" s="15">
        <v>38057.5</v>
      </c>
      <c r="F36" s="15">
        <v>26397.13</v>
      </c>
      <c r="G36" s="15"/>
      <c r="H36" s="15"/>
      <c r="I36" s="14">
        <f t="shared" si="10"/>
        <v>64352.520000000004</v>
      </c>
      <c r="J36" s="16"/>
      <c r="K36" s="26">
        <v>37960.5</v>
      </c>
      <c r="L36" s="26">
        <v>26392.02</v>
      </c>
      <c r="M36" s="26"/>
      <c r="N36" s="26"/>
      <c r="O36" s="17">
        <f t="shared" si="3"/>
        <v>99.84157848706911</v>
      </c>
      <c r="P36" s="17"/>
      <c r="Q36" s="17">
        <f>K36/E36*100</f>
        <v>99.74512251198844</v>
      </c>
      <c r="R36" s="17">
        <f t="shared" si="8"/>
        <v>99.98064183492676</v>
      </c>
      <c r="S36" s="17"/>
      <c r="T36" s="1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1:137" s="18" customFormat="1" ht="90" customHeight="1">
      <c r="A37" s="24">
        <v>12</v>
      </c>
      <c r="B37" s="13" t="s">
        <v>40</v>
      </c>
      <c r="C37" s="14">
        <f t="shared" si="14"/>
        <v>159.8</v>
      </c>
      <c r="D37" s="15"/>
      <c r="E37" s="15"/>
      <c r="F37" s="15">
        <v>159.8</v>
      </c>
      <c r="G37" s="15"/>
      <c r="H37" s="15"/>
      <c r="I37" s="14">
        <f t="shared" si="10"/>
        <v>159.8</v>
      </c>
      <c r="J37" s="16"/>
      <c r="K37" s="26"/>
      <c r="L37" s="26">
        <v>159.8</v>
      </c>
      <c r="M37" s="26"/>
      <c r="N37" s="26"/>
      <c r="O37" s="17">
        <f t="shared" si="3"/>
        <v>100</v>
      </c>
      <c r="P37" s="17"/>
      <c r="Q37" s="17"/>
      <c r="R37" s="17">
        <f t="shared" si="8"/>
        <v>100</v>
      </c>
      <c r="S37" s="17"/>
      <c r="T37" s="1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s="18" customFormat="1" ht="67.5" customHeight="1">
      <c r="A38" s="24">
        <v>13</v>
      </c>
      <c r="B38" s="13" t="s">
        <v>41</v>
      </c>
      <c r="C38" s="14">
        <f t="shared" si="14"/>
        <v>0</v>
      </c>
      <c r="D38" s="15"/>
      <c r="E38" s="15"/>
      <c r="F38" s="15"/>
      <c r="G38" s="15"/>
      <c r="H38" s="15"/>
      <c r="I38" s="14">
        <f t="shared" si="10"/>
        <v>0</v>
      </c>
      <c r="J38" s="16"/>
      <c r="K38" s="26"/>
      <c r="L38" s="26"/>
      <c r="M38" s="26"/>
      <c r="N38" s="26"/>
      <c r="O38" s="17"/>
      <c r="P38" s="17"/>
      <c r="Q38" s="17"/>
      <c r="R38" s="17"/>
      <c r="S38" s="17"/>
      <c r="T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s="18" customFormat="1" ht="69" customHeight="1">
      <c r="A39" s="24">
        <v>14</v>
      </c>
      <c r="B39" s="13" t="s">
        <v>42</v>
      </c>
      <c r="C39" s="14">
        <f t="shared" si="14"/>
        <v>10085.7</v>
      </c>
      <c r="D39" s="15"/>
      <c r="E39" s="15"/>
      <c r="F39" s="15">
        <v>10085.7</v>
      </c>
      <c r="G39" s="15"/>
      <c r="H39" s="15"/>
      <c r="I39" s="14">
        <f t="shared" si="10"/>
        <v>8860.8</v>
      </c>
      <c r="J39" s="16"/>
      <c r="K39" s="26"/>
      <c r="L39" s="26">
        <v>8860.8</v>
      </c>
      <c r="M39" s="26"/>
      <c r="N39" s="26"/>
      <c r="O39" s="17">
        <f>I39/C39*100</f>
        <v>87.85508194770813</v>
      </c>
      <c r="P39" s="17"/>
      <c r="Q39" s="17"/>
      <c r="R39" s="17">
        <f>L39/F39*100</f>
        <v>87.85508194770813</v>
      </c>
      <c r="S39" s="17"/>
      <c r="T39" s="1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s="18" customFormat="1" ht="76.5" customHeight="1">
      <c r="A40" s="24">
        <v>15</v>
      </c>
      <c r="B40" s="13" t="s">
        <v>43</v>
      </c>
      <c r="C40" s="14">
        <f t="shared" si="14"/>
        <v>0</v>
      </c>
      <c r="D40" s="15"/>
      <c r="E40" s="39"/>
      <c r="F40" s="15"/>
      <c r="G40" s="15"/>
      <c r="H40" s="15"/>
      <c r="I40" s="14">
        <f t="shared" si="10"/>
        <v>0</v>
      </c>
      <c r="J40" s="16"/>
      <c r="K40" s="16"/>
      <c r="L40" s="26"/>
      <c r="M40" s="26"/>
      <c r="N40" s="26"/>
      <c r="O40" s="17"/>
      <c r="P40" s="17"/>
      <c r="Q40" s="17"/>
      <c r="R40" s="17"/>
      <c r="S40" s="17"/>
      <c r="T40" s="1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s="18" customFormat="1" ht="58.5" customHeight="1">
      <c r="A41" s="24">
        <v>16</v>
      </c>
      <c r="B41" s="13" t="s">
        <v>44</v>
      </c>
      <c r="C41" s="14">
        <f aca="true" t="shared" si="16" ref="C41:C43">D41+E41+F41+G41+H41</f>
        <v>843149.2</v>
      </c>
      <c r="D41" s="15">
        <f>D42+D43+D44+D45+D46</f>
        <v>4620.3</v>
      </c>
      <c r="E41" s="15">
        <f>E42+E43+E44+E45</f>
        <v>412068.9</v>
      </c>
      <c r="F41" s="15">
        <f>F42+F43+F44+F45+F46</f>
        <v>397835</v>
      </c>
      <c r="G41" s="15">
        <f>G42+G43+G44+G45+G46</f>
        <v>28625</v>
      </c>
      <c r="H41" s="15"/>
      <c r="I41" s="14">
        <f aca="true" t="shared" si="17" ref="I41:I46">J41+K41+L41+M41+N41</f>
        <v>800407.4</v>
      </c>
      <c r="J41" s="16">
        <f>J42+J43+J44+J45+J46</f>
        <v>4620.3</v>
      </c>
      <c r="K41" s="16">
        <f>K42+K43+K44+K45+K46</f>
        <v>384892.2</v>
      </c>
      <c r="L41" s="16">
        <f>L42+L43+L44+L45+L46</f>
        <v>386267.80000000005</v>
      </c>
      <c r="M41" s="16">
        <f>M42+M43+M44+M45+M46</f>
        <v>24627.1</v>
      </c>
      <c r="N41" s="16"/>
      <c r="O41" s="17">
        <f aca="true" t="shared" si="18" ref="O41:O48">I41/C41*100</f>
        <v>94.93069554000645</v>
      </c>
      <c r="P41" s="17">
        <f>J41/D41*100</f>
        <v>100</v>
      </c>
      <c r="Q41" s="17">
        <f aca="true" t="shared" si="19" ref="Q41:Q45">K41/E41*100</f>
        <v>93.40481652461517</v>
      </c>
      <c r="R41" s="17">
        <f aca="true" t="shared" si="20" ref="R41:R44">L41/F41*100</f>
        <v>97.09246295574799</v>
      </c>
      <c r="S41" s="17">
        <f aca="true" t="shared" si="21" ref="S41:S43">M41/G41*100</f>
        <v>86.03353711790392</v>
      </c>
      <c r="T41" s="1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s="18" customFormat="1" ht="33" customHeight="1">
      <c r="A42" s="24"/>
      <c r="B42" s="20" t="s">
        <v>45</v>
      </c>
      <c r="C42" s="14">
        <f t="shared" si="16"/>
        <v>194200.5</v>
      </c>
      <c r="D42" s="25"/>
      <c r="E42" s="25">
        <v>83347</v>
      </c>
      <c r="F42" s="25">
        <v>85964.2</v>
      </c>
      <c r="G42" s="25">
        <v>24889.3</v>
      </c>
      <c r="H42" s="25"/>
      <c r="I42" s="14">
        <f t="shared" si="17"/>
        <v>190801.80000000002</v>
      </c>
      <c r="J42" s="33"/>
      <c r="K42" s="23">
        <v>83347</v>
      </c>
      <c r="L42" s="23">
        <v>85964.2</v>
      </c>
      <c r="M42" s="23">
        <v>21490.6</v>
      </c>
      <c r="N42" s="23"/>
      <c r="O42" s="17">
        <f t="shared" si="18"/>
        <v>98.24990151930608</v>
      </c>
      <c r="P42" s="17"/>
      <c r="Q42" s="17">
        <f t="shared" si="19"/>
        <v>100</v>
      </c>
      <c r="R42" s="17">
        <f t="shared" si="20"/>
        <v>100</v>
      </c>
      <c r="S42" s="17">
        <f t="shared" si="21"/>
        <v>86.34473448429645</v>
      </c>
      <c r="T42" s="1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s="18" customFormat="1" ht="43.5" customHeight="1">
      <c r="A43" s="24"/>
      <c r="B43" s="20" t="s">
        <v>46</v>
      </c>
      <c r="C43" s="14">
        <f t="shared" si="16"/>
        <v>445385.20000000007</v>
      </c>
      <c r="D43" s="25">
        <v>685.4</v>
      </c>
      <c r="E43" s="25">
        <v>285503.9</v>
      </c>
      <c r="F43" s="25">
        <v>155460.2</v>
      </c>
      <c r="G43" s="25">
        <v>3735.7</v>
      </c>
      <c r="H43" s="25"/>
      <c r="I43" s="14">
        <f t="shared" si="17"/>
        <v>410865</v>
      </c>
      <c r="J43" s="33">
        <v>685.4</v>
      </c>
      <c r="K43" s="23">
        <v>258503.9</v>
      </c>
      <c r="L43" s="23">
        <v>148539.2</v>
      </c>
      <c r="M43" s="23">
        <v>3136.5</v>
      </c>
      <c r="N43" s="23"/>
      <c r="O43" s="17">
        <f t="shared" si="18"/>
        <v>92.2493607780411</v>
      </c>
      <c r="P43" s="17">
        <f>J43/D43*100</f>
        <v>100</v>
      </c>
      <c r="Q43" s="17">
        <f t="shared" si="19"/>
        <v>90.54303636482723</v>
      </c>
      <c r="R43" s="17">
        <f t="shared" si="20"/>
        <v>95.54805667302628</v>
      </c>
      <c r="S43" s="17">
        <f t="shared" si="21"/>
        <v>83.96016810771744</v>
      </c>
      <c r="T43" s="1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s="18" customFormat="1" ht="42" customHeight="1">
      <c r="A44" s="24"/>
      <c r="B44" s="20" t="s">
        <v>47</v>
      </c>
      <c r="C44" s="14">
        <f aca="true" t="shared" si="22" ref="C44:C46">D44+E44+F44+G44</f>
        <v>57854.1</v>
      </c>
      <c r="D44" s="25"/>
      <c r="E44" s="25">
        <v>1600</v>
      </c>
      <c r="F44" s="25">
        <v>56254.1</v>
      </c>
      <c r="G44" s="25"/>
      <c r="H44" s="25"/>
      <c r="I44" s="14">
        <f t="shared" si="17"/>
        <v>53490.2</v>
      </c>
      <c r="J44" s="33"/>
      <c r="K44" s="23">
        <v>1600</v>
      </c>
      <c r="L44" s="23">
        <v>51890.2</v>
      </c>
      <c r="M44" s="23"/>
      <c r="N44" s="23"/>
      <c r="O44" s="17">
        <f t="shared" si="18"/>
        <v>92.45706008735768</v>
      </c>
      <c r="P44" s="17"/>
      <c r="Q44" s="17">
        <f t="shared" si="19"/>
        <v>100</v>
      </c>
      <c r="R44" s="17">
        <f t="shared" si="20"/>
        <v>92.2425209895812</v>
      </c>
      <c r="S44" s="17"/>
      <c r="T44" s="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s="18" customFormat="1" ht="39.75" customHeight="1">
      <c r="A45" s="24"/>
      <c r="B45" s="20" t="s">
        <v>48</v>
      </c>
      <c r="C45" s="14">
        <f t="shared" si="22"/>
        <v>45552.9</v>
      </c>
      <c r="D45" s="25">
        <v>3934.9</v>
      </c>
      <c r="E45" s="25">
        <v>41618</v>
      </c>
      <c r="F45" s="25"/>
      <c r="G45" s="25"/>
      <c r="H45" s="25"/>
      <c r="I45" s="14">
        <f t="shared" si="17"/>
        <v>45376.200000000004</v>
      </c>
      <c r="J45" s="33">
        <v>3934.9</v>
      </c>
      <c r="K45" s="23">
        <v>41441.3</v>
      </c>
      <c r="L45" s="23"/>
      <c r="M45" s="23"/>
      <c r="N45" s="23"/>
      <c r="O45" s="17">
        <f t="shared" si="18"/>
        <v>99.61209933944932</v>
      </c>
      <c r="P45" s="17">
        <f>J45/D45*100</f>
        <v>100</v>
      </c>
      <c r="Q45" s="17">
        <f t="shared" si="19"/>
        <v>99.57542409534337</v>
      </c>
      <c r="R45" s="17"/>
      <c r="S45" s="17"/>
      <c r="T45" s="1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s="18" customFormat="1" ht="44.25" customHeight="1">
      <c r="A46" s="24"/>
      <c r="B46" s="20" t="s">
        <v>49</v>
      </c>
      <c r="C46" s="14">
        <f t="shared" si="22"/>
        <v>100156.5</v>
      </c>
      <c r="D46" s="25"/>
      <c r="E46" s="25"/>
      <c r="F46" s="25">
        <v>100156.5</v>
      </c>
      <c r="G46" s="25"/>
      <c r="H46" s="25"/>
      <c r="I46" s="14">
        <f t="shared" si="17"/>
        <v>99874.2</v>
      </c>
      <c r="J46" s="33"/>
      <c r="K46" s="23"/>
      <c r="L46" s="23">
        <v>99874.2</v>
      </c>
      <c r="M46" s="23"/>
      <c r="N46" s="23"/>
      <c r="O46" s="17">
        <f t="shared" si="18"/>
        <v>99.71814110916416</v>
      </c>
      <c r="P46" s="17"/>
      <c r="Q46" s="17"/>
      <c r="R46" s="17">
        <f aca="true" t="shared" si="23" ref="R46:R48">L46/F46*100</f>
        <v>99.71814110916416</v>
      </c>
      <c r="S46" s="17"/>
      <c r="T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s="18" customFormat="1" ht="64.5" customHeight="1">
      <c r="A47" s="24">
        <v>17</v>
      </c>
      <c r="B47" s="13" t="s">
        <v>50</v>
      </c>
      <c r="C47" s="14">
        <f>C48+C49+C50+C51+C52</f>
        <v>8615.7</v>
      </c>
      <c r="D47" s="15">
        <f>D48+D49+D50+D51+D52</f>
        <v>2025.9</v>
      </c>
      <c r="E47" s="25">
        <f>E48+E49+E50+E51+E52</f>
        <v>4288.799999999999</v>
      </c>
      <c r="F47" s="25">
        <f>F48+F49+F50+F51+F52</f>
        <v>2301</v>
      </c>
      <c r="G47" s="25"/>
      <c r="H47" s="25"/>
      <c r="I47" s="14">
        <f>I48+I49+I50+I51+I52</f>
        <v>8615.7</v>
      </c>
      <c r="J47" s="16">
        <f>J48+J49+J50+J51+J52</f>
        <v>2025.9</v>
      </c>
      <c r="K47" s="16">
        <f>K48+K49+K50+K51+K52</f>
        <v>4288.799999999999</v>
      </c>
      <c r="L47" s="16">
        <f>L48+L49+L50+L51+L52</f>
        <v>2301</v>
      </c>
      <c r="M47" s="16"/>
      <c r="N47" s="16"/>
      <c r="O47" s="17">
        <f t="shared" si="18"/>
        <v>100</v>
      </c>
      <c r="P47" s="17">
        <f>J47/D47*100</f>
        <v>100</v>
      </c>
      <c r="Q47" s="17">
        <f aca="true" t="shared" si="24" ref="Q47:Q48">K47/E47*100</f>
        <v>100</v>
      </c>
      <c r="R47" s="17">
        <f t="shared" si="23"/>
        <v>100</v>
      </c>
      <c r="S47" s="17"/>
      <c r="T47" s="1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18" customFormat="1" ht="42" customHeight="1">
      <c r="A48" s="24"/>
      <c r="B48" s="20" t="s">
        <v>51</v>
      </c>
      <c r="C48" s="14">
        <f aca="true" t="shared" si="25" ref="C48:C61">D48+E48+F48+G48</f>
        <v>933.3</v>
      </c>
      <c r="D48" s="25"/>
      <c r="E48" s="25">
        <v>560</v>
      </c>
      <c r="F48" s="25">
        <v>373.3</v>
      </c>
      <c r="G48" s="25"/>
      <c r="H48" s="25"/>
      <c r="I48" s="14">
        <f aca="true" t="shared" si="26" ref="I48:I63">J48+K48+L48+M48</f>
        <v>933.3</v>
      </c>
      <c r="J48" s="33"/>
      <c r="K48" s="23">
        <v>560</v>
      </c>
      <c r="L48" s="23">
        <v>373.3</v>
      </c>
      <c r="M48" s="23"/>
      <c r="N48" s="23"/>
      <c r="O48" s="17">
        <f t="shared" si="18"/>
        <v>100</v>
      </c>
      <c r="P48" s="17"/>
      <c r="Q48" s="17">
        <f t="shared" si="24"/>
        <v>100</v>
      </c>
      <c r="R48" s="17">
        <f t="shared" si="23"/>
        <v>100</v>
      </c>
      <c r="S48" s="17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18" customFormat="1" ht="31.5" customHeight="1">
      <c r="A49" s="24"/>
      <c r="B49" s="20" t="s">
        <v>52</v>
      </c>
      <c r="C49" s="14">
        <f t="shared" si="25"/>
        <v>0</v>
      </c>
      <c r="D49" s="25"/>
      <c r="E49" s="25"/>
      <c r="F49" s="25"/>
      <c r="G49" s="25"/>
      <c r="H49" s="25"/>
      <c r="I49" s="14">
        <f t="shared" si="26"/>
        <v>0</v>
      </c>
      <c r="J49" s="33"/>
      <c r="K49" s="23"/>
      <c r="L49" s="23"/>
      <c r="M49" s="23"/>
      <c r="N49" s="23"/>
      <c r="O49" s="17"/>
      <c r="P49" s="17"/>
      <c r="Q49" s="17"/>
      <c r="R49" s="17"/>
      <c r="S49" s="17"/>
      <c r="T49" s="1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18" customFormat="1" ht="42" customHeight="1">
      <c r="A50" s="24"/>
      <c r="B50" s="20" t="s">
        <v>53</v>
      </c>
      <c r="C50" s="14">
        <f t="shared" si="25"/>
        <v>6019.200000000001</v>
      </c>
      <c r="D50" s="25">
        <v>2025.9</v>
      </c>
      <c r="E50" s="25">
        <v>2204.2</v>
      </c>
      <c r="F50" s="25">
        <v>1789.1</v>
      </c>
      <c r="G50" s="25"/>
      <c r="H50" s="25"/>
      <c r="I50" s="14">
        <f t="shared" si="26"/>
        <v>6019.200000000001</v>
      </c>
      <c r="J50" s="33">
        <v>2025.9</v>
      </c>
      <c r="K50" s="33">
        <v>2204.2</v>
      </c>
      <c r="L50" s="33">
        <v>1789.1</v>
      </c>
      <c r="M50" s="23"/>
      <c r="N50" s="23"/>
      <c r="O50" s="17">
        <f aca="true" t="shared" si="27" ref="O50:O52">I50/C50*100</f>
        <v>100</v>
      </c>
      <c r="P50" s="17">
        <f>J50/D50*100</f>
        <v>100</v>
      </c>
      <c r="Q50" s="17">
        <f aca="true" t="shared" si="28" ref="Q50:Q52">K50/E50*100</f>
        <v>100</v>
      </c>
      <c r="R50" s="17">
        <f>L50/F50*100</f>
        <v>100</v>
      </c>
      <c r="S50" s="17"/>
      <c r="T50" s="1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18" customFormat="1" ht="61.5" customHeight="1">
      <c r="A51" s="24"/>
      <c r="B51" s="20" t="s">
        <v>54</v>
      </c>
      <c r="C51" s="14">
        <f t="shared" si="25"/>
        <v>277.2</v>
      </c>
      <c r="D51" s="25"/>
      <c r="E51" s="25">
        <v>277.2</v>
      </c>
      <c r="F51" s="25"/>
      <c r="G51" s="25"/>
      <c r="H51" s="25"/>
      <c r="I51" s="14">
        <f t="shared" si="26"/>
        <v>277.2</v>
      </c>
      <c r="J51" s="33"/>
      <c r="K51" s="23">
        <v>277.2</v>
      </c>
      <c r="L51" s="23"/>
      <c r="M51" s="23"/>
      <c r="N51" s="23"/>
      <c r="O51" s="17">
        <f t="shared" si="27"/>
        <v>100</v>
      </c>
      <c r="P51" s="17"/>
      <c r="Q51" s="17">
        <f t="shared" si="28"/>
        <v>100</v>
      </c>
      <c r="R51" s="17"/>
      <c r="S51" s="17"/>
      <c r="T51" s="1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18" customFormat="1" ht="49.5" customHeight="1">
      <c r="A52" s="24"/>
      <c r="B52" s="20" t="s">
        <v>55</v>
      </c>
      <c r="C52" s="14">
        <f t="shared" si="25"/>
        <v>1386</v>
      </c>
      <c r="D52" s="25"/>
      <c r="E52" s="25">
        <v>1247.4</v>
      </c>
      <c r="F52" s="25">
        <v>138.6</v>
      </c>
      <c r="G52" s="25"/>
      <c r="H52" s="25"/>
      <c r="I52" s="14">
        <f t="shared" si="26"/>
        <v>1386</v>
      </c>
      <c r="J52" s="33"/>
      <c r="K52" s="23">
        <v>1247.4</v>
      </c>
      <c r="L52" s="23">
        <v>138.6</v>
      </c>
      <c r="M52" s="23"/>
      <c r="N52" s="23"/>
      <c r="O52" s="17">
        <f t="shared" si="27"/>
        <v>100</v>
      </c>
      <c r="P52" s="17"/>
      <c r="Q52" s="17">
        <f t="shared" si="28"/>
        <v>100</v>
      </c>
      <c r="R52" s="17">
        <f>L52/F52*100</f>
        <v>100</v>
      </c>
      <c r="S52" s="17"/>
      <c r="T52" s="1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18" customFormat="1" ht="55.5" customHeight="1">
      <c r="A53" s="24">
        <v>18</v>
      </c>
      <c r="B53" s="13" t="s">
        <v>56</v>
      </c>
      <c r="C53" s="14">
        <f t="shared" si="25"/>
        <v>40845.3</v>
      </c>
      <c r="D53" s="15">
        <v>36352.3</v>
      </c>
      <c r="E53" s="15">
        <v>4493</v>
      </c>
      <c r="F53" s="15"/>
      <c r="G53" s="15"/>
      <c r="H53" s="15"/>
      <c r="I53" s="14">
        <f t="shared" si="26"/>
        <v>0</v>
      </c>
      <c r="J53" s="16"/>
      <c r="K53" s="26"/>
      <c r="L53" s="26"/>
      <c r="M53" s="26"/>
      <c r="N53" s="26"/>
      <c r="O53" s="17"/>
      <c r="P53" s="17"/>
      <c r="Q53" s="17"/>
      <c r="R53" s="17"/>
      <c r="S53" s="17"/>
      <c r="T53" s="1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18" customFormat="1" ht="70.5" customHeight="1">
      <c r="A54" s="24">
        <v>19</v>
      </c>
      <c r="B54" s="13" t="s">
        <v>57</v>
      </c>
      <c r="C54" s="14">
        <f t="shared" si="25"/>
        <v>339.99</v>
      </c>
      <c r="D54" s="15"/>
      <c r="E54" s="15">
        <v>95</v>
      </c>
      <c r="F54" s="15">
        <v>244.99</v>
      </c>
      <c r="G54" s="15"/>
      <c r="H54" s="15"/>
      <c r="I54" s="14">
        <f t="shared" si="26"/>
        <v>339.99</v>
      </c>
      <c r="J54" s="16"/>
      <c r="K54" s="26">
        <v>95</v>
      </c>
      <c r="L54" s="26">
        <v>244.99</v>
      </c>
      <c r="M54" s="26"/>
      <c r="N54" s="26"/>
      <c r="O54" s="17">
        <f aca="true" t="shared" si="29" ref="O54:O60">I54/C54*100</f>
        <v>100</v>
      </c>
      <c r="P54" s="17"/>
      <c r="Q54" s="17">
        <f>K54/E54*100</f>
        <v>100</v>
      </c>
      <c r="R54" s="17">
        <f aca="true" t="shared" si="30" ref="R54:R60">L54/F54*100</f>
        <v>100</v>
      </c>
      <c r="S54" s="17"/>
      <c r="T54" s="1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18" customFormat="1" ht="52.5" customHeight="1">
      <c r="A55" s="24">
        <v>20</v>
      </c>
      <c r="B55" s="13" t="s">
        <v>58</v>
      </c>
      <c r="C55" s="14">
        <f t="shared" si="25"/>
        <v>85</v>
      </c>
      <c r="D55" s="15"/>
      <c r="E55" s="15"/>
      <c r="F55" s="15">
        <v>85</v>
      </c>
      <c r="G55" s="15"/>
      <c r="H55" s="15"/>
      <c r="I55" s="14">
        <f t="shared" si="26"/>
        <v>85</v>
      </c>
      <c r="J55" s="16"/>
      <c r="K55" s="26"/>
      <c r="L55" s="26">
        <v>85</v>
      </c>
      <c r="M55" s="26"/>
      <c r="N55" s="26"/>
      <c r="O55" s="17">
        <f t="shared" si="29"/>
        <v>100</v>
      </c>
      <c r="P55" s="17"/>
      <c r="Q55" s="17"/>
      <c r="R55" s="17">
        <f t="shared" si="30"/>
        <v>100</v>
      </c>
      <c r="S55" s="17"/>
      <c r="T55" s="1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18" customFormat="1" ht="106.5" customHeight="1">
      <c r="A56" s="24">
        <v>21</v>
      </c>
      <c r="B56" s="13" t="s">
        <v>59</v>
      </c>
      <c r="C56" s="14">
        <f t="shared" si="25"/>
        <v>9360</v>
      </c>
      <c r="D56" s="15"/>
      <c r="E56" s="15"/>
      <c r="F56" s="15">
        <v>9360</v>
      </c>
      <c r="G56" s="15"/>
      <c r="H56" s="15"/>
      <c r="I56" s="14">
        <f t="shared" si="26"/>
        <v>9233.7</v>
      </c>
      <c r="J56" s="16"/>
      <c r="K56" s="26"/>
      <c r="L56" s="26">
        <v>9233.7</v>
      </c>
      <c r="M56" s="26"/>
      <c r="N56" s="26"/>
      <c r="O56" s="17">
        <f t="shared" si="29"/>
        <v>98.65064102564102</v>
      </c>
      <c r="P56" s="17"/>
      <c r="Q56" s="17"/>
      <c r="R56" s="17">
        <f t="shared" si="30"/>
        <v>98.65064102564102</v>
      </c>
      <c r="S56" s="17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18" customFormat="1" ht="65.25" customHeight="1">
      <c r="A57" s="24">
        <v>22</v>
      </c>
      <c r="B57" s="13" t="s">
        <v>60</v>
      </c>
      <c r="C57" s="14">
        <f t="shared" si="25"/>
        <v>534.557</v>
      </c>
      <c r="D57" s="15"/>
      <c r="E57" s="15">
        <f>E58+E59</f>
        <v>175</v>
      </c>
      <c r="F57" s="15">
        <f>F58+F59</f>
        <v>359.557</v>
      </c>
      <c r="G57" s="15"/>
      <c r="H57" s="15"/>
      <c r="I57" s="14">
        <f t="shared" si="26"/>
        <v>534.066</v>
      </c>
      <c r="J57" s="16"/>
      <c r="K57" s="16">
        <f>K58+K59</f>
        <v>174.535</v>
      </c>
      <c r="L57" s="16">
        <f>L58+L59</f>
        <v>359.531</v>
      </c>
      <c r="M57" s="26"/>
      <c r="N57" s="26"/>
      <c r="O57" s="17">
        <f t="shared" si="29"/>
        <v>99.9081482423764</v>
      </c>
      <c r="P57" s="17"/>
      <c r="Q57" s="17">
        <f>K57/E57*100</f>
        <v>99.7342857142857</v>
      </c>
      <c r="R57" s="17">
        <f t="shared" si="30"/>
        <v>99.99276887948226</v>
      </c>
      <c r="S57" s="17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18" customFormat="1" ht="106.5" customHeight="1">
      <c r="A58" s="24"/>
      <c r="B58" s="19" t="s">
        <v>61</v>
      </c>
      <c r="C58" s="14">
        <f t="shared" si="25"/>
        <v>94.466</v>
      </c>
      <c r="D58" s="25"/>
      <c r="E58" s="25"/>
      <c r="F58" s="25">
        <v>94.466</v>
      </c>
      <c r="G58" s="15"/>
      <c r="H58" s="15"/>
      <c r="I58" s="14">
        <f t="shared" si="26"/>
        <v>94.466</v>
      </c>
      <c r="J58" s="16"/>
      <c r="K58" s="26"/>
      <c r="L58" s="23">
        <v>94.466</v>
      </c>
      <c r="M58" s="26"/>
      <c r="N58" s="26"/>
      <c r="O58" s="17">
        <f t="shared" si="29"/>
        <v>100</v>
      </c>
      <c r="P58" s="17"/>
      <c r="Q58" s="17"/>
      <c r="R58" s="17">
        <f t="shared" si="30"/>
        <v>100</v>
      </c>
      <c r="S58" s="17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18" customFormat="1" ht="43.5" customHeight="1">
      <c r="A59" s="24"/>
      <c r="B59" s="19" t="s">
        <v>62</v>
      </c>
      <c r="C59" s="14">
        <f t="shared" si="25"/>
        <v>440.091</v>
      </c>
      <c r="D59" s="25"/>
      <c r="E59" s="25">
        <v>175</v>
      </c>
      <c r="F59" s="25">
        <v>265.091</v>
      </c>
      <c r="G59" s="15"/>
      <c r="H59" s="15"/>
      <c r="I59" s="14">
        <f t="shared" si="26"/>
        <v>439.6</v>
      </c>
      <c r="J59" s="16"/>
      <c r="K59" s="23">
        <v>174.535</v>
      </c>
      <c r="L59" s="23">
        <v>265.065</v>
      </c>
      <c r="M59" s="26"/>
      <c r="N59" s="26"/>
      <c r="O59" s="17">
        <f t="shared" si="29"/>
        <v>99.88843216516584</v>
      </c>
      <c r="P59" s="17"/>
      <c r="Q59" s="17">
        <f>K59/E59*100</f>
        <v>99.7342857142857</v>
      </c>
      <c r="R59" s="17">
        <f t="shared" si="30"/>
        <v>99.99019204725924</v>
      </c>
      <c r="S59" s="17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18" customFormat="1" ht="69" customHeight="1">
      <c r="A60" s="24">
        <v>23</v>
      </c>
      <c r="B60" s="13" t="s">
        <v>63</v>
      </c>
      <c r="C60" s="14">
        <f t="shared" si="25"/>
        <v>23.2</v>
      </c>
      <c r="D60" s="15"/>
      <c r="E60" s="15"/>
      <c r="F60" s="25">
        <v>23.2</v>
      </c>
      <c r="G60" s="15"/>
      <c r="H60" s="15"/>
      <c r="I60" s="14">
        <f t="shared" si="26"/>
        <v>23.2</v>
      </c>
      <c r="J60" s="16"/>
      <c r="K60" s="26"/>
      <c r="L60" s="23">
        <v>23.2</v>
      </c>
      <c r="M60" s="26"/>
      <c r="N60" s="26"/>
      <c r="O60" s="17">
        <f t="shared" si="29"/>
        <v>100</v>
      </c>
      <c r="P60" s="17"/>
      <c r="Q60" s="17"/>
      <c r="R60" s="17">
        <f t="shared" si="30"/>
        <v>100</v>
      </c>
      <c r="S60" s="17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18" customFormat="1" ht="69" customHeight="1">
      <c r="A61" s="24">
        <v>24</v>
      </c>
      <c r="B61" s="13" t="s">
        <v>64</v>
      </c>
      <c r="C61" s="14">
        <f t="shared" si="25"/>
        <v>0</v>
      </c>
      <c r="D61" s="15"/>
      <c r="E61" s="15"/>
      <c r="F61" s="25"/>
      <c r="G61" s="15"/>
      <c r="H61" s="15"/>
      <c r="I61" s="14">
        <f t="shared" si="26"/>
        <v>0</v>
      </c>
      <c r="J61" s="16"/>
      <c r="K61" s="26"/>
      <c r="L61" s="23"/>
      <c r="M61" s="26"/>
      <c r="N61" s="26"/>
      <c r="O61" s="17"/>
      <c r="P61" s="17"/>
      <c r="Q61" s="17"/>
      <c r="R61" s="17"/>
      <c r="S61" s="17"/>
      <c r="T61" s="1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s="18" customFormat="1" ht="69" customHeight="1">
      <c r="A62" s="24">
        <v>25</v>
      </c>
      <c r="B62" s="13" t="s">
        <v>65</v>
      </c>
      <c r="C62" s="14">
        <v>0</v>
      </c>
      <c r="D62" s="15"/>
      <c r="E62" s="15"/>
      <c r="F62" s="25"/>
      <c r="G62" s="15"/>
      <c r="H62" s="15"/>
      <c r="I62" s="14">
        <f t="shared" si="26"/>
        <v>0</v>
      </c>
      <c r="J62" s="16"/>
      <c r="K62" s="26"/>
      <c r="L62" s="23"/>
      <c r="M62" s="26"/>
      <c r="N62" s="26"/>
      <c r="O62" s="17"/>
      <c r="P62" s="17"/>
      <c r="Q62" s="17"/>
      <c r="R62" s="17"/>
      <c r="S62" s="17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s="18" customFormat="1" ht="69" customHeight="1">
      <c r="A63" s="24">
        <v>26</v>
      </c>
      <c r="B63" s="13" t="s">
        <v>66</v>
      </c>
      <c r="C63" s="14">
        <f>D63+E63+F63+G63</f>
        <v>97.14</v>
      </c>
      <c r="D63" s="15"/>
      <c r="E63" s="15"/>
      <c r="F63" s="25">
        <v>97.14</v>
      </c>
      <c r="G63" s="15"/>
      <c r="H63" s="15"/>
      <c r="I63" s="14">
        <f t="shared" si="26"/>
        <v>63.88</v>
      </c>
      <c r="J63" s="16"/>
      <c r="K63" s="26"/>
      <c r="L63" s="23">
        <v>63.88</v>
      </c>
      <c r="M63" s="26"/>
      <c r="N63" s="26"/>
      <c r="O63" s="17">
        <f>I63/C63*100</f>
        <v>65.76075766934322</v>
      </c>
      <c r="P63" s="17"/>
      <c r="Q63" s="17"/>
      <c r="R63" s="17">
        <f>L63/F63*100</f>
        <v>65.76075766934322</v>
      </c>
      <c r="S63" s="17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18" customFormat="1" ht="21.75" customHeight="1">
      <c r="A64" s="40"/>
      <c r="B64" s="20"/>
      <c r="C64" s="20"/>
      <c r="D64" s="41"/>
      <c r="E64" s="41"/>
      <c r="F64" s="41"/>
      <c r="G64" s="41"/>
      <c r="H64" s="41"/>
      <c r="I64" s="41"/>
      <c r="J64" s="42"/>
      <c r="K64" s="43"/>
      <c r="L64" s="44"/>
      <c r="M64" s="43"/>
      <c r="N64" s="43"/>
      <c r="O64" s="45"/>
      <c r="P64" s="46"/>
      <c r="Q64" s="46"/>
      <c r="R64" s="46"/>
      <c r="S64" s="46"/>
      <c r="T64" s="46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20" ht="45" customHeight="1">
      <c r="A65" s="47" t="s">
        <v>67</v>
      </c>
      <c r="B65" s="47"/>
      <c r="C65" s="48">
        <f>C63+C62+C61+C60+C57+C56+C55+C54+C53+C47+C41+C40+C39+C38+C37+C36+C35+C34+C33+C32+C29+C23+C16+C15+C14+C9</f>
        <v>1399977.637</v>
      </c>
      <c r="D65" s="48">
        <f>D63+D62+D61+D60+D57+D56+D55+D54+D53+D47+D41+D40+D39+D38+D37+D36+D35+D34+D33+D32+D29+D23+D16+D15+D14+D9</f>
        <v>131749.83000000002</v>
      </c>
      <c r="E65" s="48">
        <f>E63+E62+E61+E60+E57+E56+E55+E54+E53+E47+E41+E40+E39+E38+E37+E36+E35+E34+E33+E32+E29+E23+E16+E15+E14+E9</f>
        <v>591157.0599999999</v>
      </c>
      <c r="F65" s="48">
        <f>F63+F62+F61+F60+F57+F56+F55+F54+F53+F47+F41+F40+F39+F38+F37+F36+F35+F34+F33+F32+F29+F23+F16+F15+F14+F9</f>
        <v>647765.7470000001</v>
      </c>
      <c r="G65" s="48">
        <f>G63+G62+G61+G60+G57+G56+G55+G54+G53+G47+G41+G40+G39+G38+G37+G36+G35+G34+G33+G32+G29+G23+G16+G15+G14+G9</f>
        <v>29005</v>
      </c>
      <c r="H65" s="48">
        <f>H63+H62+H61+H60+H57+H56+H55+H54+H53+H47+H41+H40+H39+H38+H37+H36+H35+H34+H33+H32+H29+H23+H16+H15+H14+H9</f>
        <v>300</v>
      </c>
      <c r="I65" s="48">
        <f>I63+I62+I61+I60+I57+I56+I55+I54+I53+I47+I41+I40+I39+I38+I37+I36+I35+I34+I33+I32+I29+I23+I16+I15+I14+I9</f>
        <v>1294852.8350000002</v>
      </c>
      <c r="J65" s="48">
        <f>J63+J62+J61+J60+J57+J56+J55+J54+J53+J47+J41+J40+J39+J38+J37+J36+J35+J34+J33+J32+J29+J23+J16+J15+J14+J9</f>
        <v>92910.87</v>
      </c>
      <c r="K65" s="48">
        <f>K63+K62+K61+K60+K57+K56+K55+K54+K53+K47+K41+K40+K39+K38+K37+K36+K35+K34+K33+K32+K29+K23+K16+K15+K14+K9</f>
        <v>544571.1150000001</v>
      </c>
      <c r="L65" s="48">
        <f>L63+L62+L61+L60+L57+L56+L55+L54+L53+L47+L41+L40+L39+L38+L37+L36+L35+L34+L33+L32+L29+L23+L16+L15+L14+L9</f>
        <v>632063.7500000001</v>
      </c>
      <c r="M65" s="48">
        <f>M63+M62+M61+M60+M57+M56+M55+M54+M53+M47+M41+M40+M39+M38+M37+M36+M35+M34+M33+M32+M29+M23+M16+M15+M14+M9</f>
        <v>25007.1</v>
      </c>
      <c r="N65" s="48">
        <f>N63+N62+N61+N60+N57+N56+N55+N54+N53+N47+N41+N40+N39+N38+N37+N36+N35+N34+N33+N32+N29+N23+N16+N15+N14+N9</f>
        <v>300</v>
      </c>
      <c r="O65" s="49">
        <f>I65/C65*100</f>
        <v>92.49096562533164</v>
      </c>
      <c r="P65" s="49">
        <f>J65/D65*100</f>
        <v>70.5206754346476</v>
      </c>
      <c r="Q65" s="49">
        <f>K65/E65*100</f>
        <v>92.11953165204525</v>
      </c>
      <c r="R65" s="49">
        <f>L65/F65*100</f>
        <v>97.57597602640759</v>
      </c>
      <c r="S65" s="49">
        <f>M65/G65*100</f>
        <v>86.21651439406999</v>
      </c>
      <c r="T65" s="49">
        <f>N65/H65*100</f>
        <v>100</v>
      </c>
    </row>
    <row r="66" spans="1:20" ht="22.5" customHeight="1">
      <c r="A66" s="50"/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2"/>
      <c r="R66" s="52"/>
      <c r="S66" s="52"/>
      <c r="T66" s="52"/>
    </row>
    <row r="67" spans="1:20" ht="22.5" customHeight="1">
      <c r="A67" s="50"/>
      <c r="B67" s="50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52"/>
      <c r="R67" s="52"/>
      <c r="S67" s="52"/>
      <c r="T67" s="52"/>
    </row>
    <row r="68" spans="1:16" ht="51" customHeight="1">
      <c r="A68" s="53" t="s">
        <v>68</v>
      </c>
      <c r="B68" s="53"/>
      <c r="C68" s="53"/>
      <c r="D68" s="53"/>
      <c r="E68" s="54"/>
      <c r="F68" s="54"/>
      <c r="G68" s="55"/>
      <c r="H68" s="55"/>
      <c r="I68" s="55"/>
      <c r="L68" s="55"/>
      <c r="P68" s="56" t="s">
        <v>69</v>
      </c>
    </row>
    <row r="69" spans="1:10" ht="14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36" customHeight="1">
      <c r="A70" s="57"/>
      <c r="C70" s="58"/>
      <c r="D70" s="57"/>
      <c r="E70" s="57"/>
      <c r="F70" s="57"/>
      <c r="G70" s="57"/>
      <c r="H70" s="57"/>
      <c r="I70" s="57"/>
      <c r="J70" s="57"/>
    </row>
    <row r="71" spans="1:10" ht="18.75" customHeight="1">
      <c r="A71" s="57"/>
      <c r="C71" s="58"/>
      <c r="D71" s="57"/>
      <c r="E71" s="57"/>
      <c r="F71" s="57"/>
      <c r="G71" s="57"/>
      <c r="H71" s="57"/>
      <c r="I71" s="57"/>
      <c r="J71" s="57"/>
    </row>
    <row r="94" ht="30.75" customHeight="1">
      <c r="B94" s="59" t="s">
        <v>70</v>
      </c>
    </row>
    <row r="95" ht="32.25" customHeight="1">
      <c r="B95" s="59" t="s">
        <v>71</v>
      </c>
    </row>
    <row r="65535" ht="12.75" customHeight="1"/>
    <row r="65536" ht="12.75" customHeight="1"/>
  </sheetData>
  <sheetProtection selectLockedCells="1" selectUnlockedCells="1"/>
  <mergeCells count="12">
    <mergeCell ref="A1:T2"/>
    <mergeCell ref="A5:A7"/>
    <mergeCell ref="B5:B7"/>
    <mergeCell ref="C5:H6"/>
    <mergeCell ref="I5:T5"/>
    <mergeCell ref="I6:N6"/>
    <mergeCell ref="O6:T6"/>
    <mergeCell ref="D8:G8"/>
    <mergeCell ref="J8:M8"/>
    <mergeCell ref="P8:S8"/>
    <mergeCell ref="A65:B65"/>
    <mergeCell ref="A68:D68"/>
  </mergeCells>
  <printOptions/>
  <pageMargins left="0.33125" right="0.15763888888888888" top="0.39375" bottom="0.19652777777777777" header="0.5118055555555555" footer="0.5118055555555555"/>
  <pageSetup horizontalDpi="300" verticalDpi="300" orientation="landscape" pageOrder="overThenDown" paperSize="9" scale="36"/>
  <rowBreaks count="1" manualBreakCount="1">
    <brk id="3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2019-03-29T07:37:33Z</cp:lastPrinted>
  <dcterms:modified xsi:type="dcterms:W3CDTF">2019-03-29T07:38:40Z</dcterms:modified>
  <cp:category/>
  <cp:version/>
  <cp:contentType/>
  <cp:contentStatus/>
  <cp:revision>38</cp:revision>
</cp:coreProperties>
</file>