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<sst xmlns="http://schemas.openxmlformats.org/spreadsheetml/2006/main" count="129" uniqueCount="99">
  <si>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</si>
  <si>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</si>
  <si>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</si>
  <si>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</si>
  <si>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</si>
  <si>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</si>
  <si>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</si>
  <si>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</si>
  <si>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</si>
  <si>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</si>
  <si>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</si>
  <si>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</si>
  <si>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</si>
  <si>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</si>
  <si>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</si>
  <si>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</si>
  <si>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</si>
  <si>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</si>
  <si>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</si>
  <si>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</si>
  <si>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</si>
  <si>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</si>
  <si>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</si>
  <si>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</si>
  <si>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</si>
  <si>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</si>
  <si>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</si>
  <si>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</si>
  <si>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</si>
  <si>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</si>
  <si>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</si>
  <si>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</si>
  <si>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</si>
  <si>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</si>
  <si>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</si>
  <si>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</si>
  <si>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</si>
  <si>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</si>
  <si>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</si>
  <si>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</si>
  <si>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</si>
  <si>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</si>
  <si>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</si>
  <si>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</si>
  <si>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</si>
  <si>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</si>
  <si>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</si>
  <si>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</si>
  <si>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</si>
  <si>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</si>
  <si>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</si>
  <si>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</si>
  <si>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</si>
  <si>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</si>
  <si>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</si>
  <si>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</si>
  <si>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</si>
  <si>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</si>
  <si>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</si>
  <si>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</si>
  <si>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</si>
  <si>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</si>
  <si>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</si>
  <si>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</si>
  <si>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</si>
  <si>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</si>
  <si>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</si>
  <si>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</si>
  <si>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</si>
  <si>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</si>
  <si>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</si>
  <si>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</si>
  <si>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</si>
  <si>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</si>
  <si>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</si>
  <si>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</si>
  <si>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</si>
  <si>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</si>
  <si>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</si>
  <si>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</si>
  <si>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</si>
  <si>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</si>
  <si>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</si>
  <si>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</si>
  <si>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</si>
  <si>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</si>
  <si>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</si>
  <si>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</si>
  <si>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</si>
  <si>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</si>
  <si>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</si>
  <si>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</si>
  <si>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</si>
  <si>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</si>
  <si>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</si>
  <si>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Кассовый план исполнения бюджета муниципального района на 2022 год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</si>
  <si>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</si>
  <si>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</si>
  <si>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(по состоянию на "01" октября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</si>
</sst>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S19" sqref="S19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1853765.2999999998</v>
      </c>
      <c r="D10" s="4">
        <f>H10+L10+P10+T10</f>
        <v>1853765.3000000003</v>
      </c>
      <c r="E10" s="4">
        <f>E12+E13</f>
        <v>141635.9</v>
      </c>
      <c r="F10" s="4">
        <f>F12+F13</f>
        <v>111232.5</v>
      </c>
      <c r="G10" s="4">
        <f>G12+G13</f>
        <v>126931</v>
      </c>
      <c r="H10" s="4">
        <f>E10+F10+G10</f>
        <v>379799.4</v>
      </c>
      <c r="I10" s="4">
        <f aca="true" t="shared" si="0" ref="I10:O10">I12+I13</f>
        <v>122808.4</v>
      </c>
      <c r="J10" s="4">
        <f t="shared" si="0"/>
        <v>173612.6</v>
      </c>
      <c r="K10" s="4">
        <f t="shared" si="0"/>
        <v>194971.4</v>
      </c>
      <c r="L10" s="4">
        <f t="shared" si="0"/>
        <v>491392.4</v>
      </c>
      <c r="M10" s="4">
        <f t="shared" si="0"/>
        <v>172483.40000000002</v>
      </c>
      <c r="N10" s="4">
        <f t="shared" si="0"/>
        <v>149589</v>
      </c>
      <c r="O10" s="4">
        <f t="shared" si="0"/>
        <v>151181</v>
      </c>
      <c r="P10" s="4">
        <f>M10+N10+O10</f>
        <v>473253.4</v>
      </c>
      <c r="Q10" s="4">
        <f>Q12+Q13</f>
        <v>258882.2</v>
      </c>
      <c r="R10" s="4">
        <f>R12+R13</f>
        <v>139528.8</v>
      </c>
      <c r="S10" s="4">
        <f>S12+S13</f>
        <v>110909.1</v>
      </c>
      <c r="T10" s="4">
        <f>Q10+R10+S10</f>
        <v>509320.1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356791.6</v>
      </c>
      <c r="D12" s="5">
        <f>H12+L12+P12+T12</f>
        <v>356791.6</v>
      </c>
      <c r="E12" s="7">
        <v>17941.7</v>
      </c>
      <c r="F12" s="7">
        <v>23421.8</v>
      </c>
      <c r="G12" s="7">
        <v>26106</v>
      </c>
      <c r="H12" s="5">
        <f aca="true" t="shared" si="1" ref="H12:H20">E12+F12+G12</f>
        <v>67469.5</v>
      </c>
      <c r="I12" s="7">
        <v>25067</v>
      </c>
      <c r="J12" s="7">
        <v>25009.9</v>
      </c>
      <c r="K12" s="7">
        <v>28969.8</v>
      </c>
      <c r="L12" s="5">
        <f>I12+J12+K12</f>
        <v>79046.7</v>
      </c>
      <c r="M12" s="7">
        <v>28995.7</v>
      </c>
      <c r="N12" s="11">
        <v>23367.4</v>
      </c>
      <c r="O12" s="11">
        <v>50435.4</v>
      </c>
      <c r="P12" s="5">
        <f>M12+N12+O12</f>
        <v>102798.5</v>
      </c>
      <c r="Q12" s="7">
        <v>26756.5</v>
      </c>
      <c r="R12" s="7">
        <v>31076.4</v>
      </c>
      <c r="S12" s="7">
        <v>49644</v>
      </c>
      <c r="T12" s="5">
        <f aca="true" t="shared" si="2" ref="T12:T20">Q12+R12+S12</f>
        <v>107476.9</v>
      </c>
      <c r="U12" s="1"/>
    </row>
    <row r="13" spans="1:21" ht="12.75">
      <c r="A13" s="17" t="s">
        <v>74</v>
      </c>
      <c r="B13" s="6" t="s">
        <v>45</v>
      </c>
      <c r="C13" s="7">
        <v>1496973.7</v>
      </c>
      <c r="D13" s="5">
        <f>H13+L13+P13+T13</f>
        <v>1496973.7</v>
      </c>
      <c r="E13" s="13">
        <v>123694.2</v>
      </c>
      <c r="F13" s="13">
        <v>87810.7</v>
      </c>
      <c r="G13" s="13">
        <v>100825</v>
      </c>
      <c r="H13" s="5">
        <f t="shared" si="1"/>
        <v>312329.9</v>
      </c>
      <c r="I13" s="7">
        <v>97741.4</v>
      </c>
      <c r="J13" s="7">
        <v>148602.7</v>
      </c>
      <c r="K13" s="7">
        <v>166001.6</v>
      </c>
      <c r="L13" s="5">
        <f aca="true" t="shared" si="3" ref="L13:L18">I13+J13+K13</f>
        <v>412345.7</v>
      </c>
      <c r="M13" s="7">
        <v>143487.7</v>
      </c>
      <c r="N13" s="7">
        <v>126221.6</v>
      </c>
      <c r="O13" s="7">
        <v>100745.6</v>
      </c>
      <c r="P13" s="5">
        <f>M13+N13+O13</f>
        <v>370454.9</v>
      </c>
      <c r="Q13" s="7">
        <v>232125.7</v>
      </c>
      <c r="R13" s="7">
        <v>108452.4</v>
      </c>
      <c r="S13" s="7">
        <v>61265.1</v>
      </c>
      <c r="T13" s="5">
        <f t="shared" si="2"/>
        <v>401843.19999999995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1872929.9000000001</v>
      </c>
      <c r="D14" s="5">
        <f>H14+L14+P14+T14</f>
        <v>1872929.9</v>
      </c>
      <c r="E14" s="5">
        <f>E16+E17+E18+E19+E20</f>
        <v>71299.40000000001</v>
      </c>
      <c r="F14" s="5">
        <f>F16+F17+F18+F19+F20</f>
        <v>102971.8</v>
      </c>
      <c r="G14" s="5">
        <f>G16+G17+G18+G19+G20</f>
        <v>161444.9</v>
      </c>
      <c r="H14" s="5">
        <f t="shared" si="1"/>
        <v>335716.1</v>
      </c>
      <c r="I14" s="5">
        <f>I16+I17+I18+I19+I20</f>
        <v>130459.8</v>
      </c>
      <c r="J14" s="5">
        <f>J16+J17+J18+J19+J20</f>
        <v>86029.5</v>
      </c>
      <c r="K14" s="5">
        <f>K16+K17+K18+K19+K20</f>
        <v>201457.09999999998</v>
      </c>
      <c r="L14" s="5">
        <f t="shared" si="3"/>
        <v>417946.39999999997</v>
      </c>
      <c r="M14" s="5">
        <f>M16+M17+M18+M19+M20</f>
        <v>198333.19999999998</v>
      </c>
      <c r="N14" s="5">
        <f>N16+N17+N18+N19+N20</f>
        <v>125945.2</v>
      </c>
      <c r="O14" s="5">
        <f>O16+O17+O18+O19+O20</f>
        <v>130605</v>
      </c>
      <c r="P14" s="5">
        <f aca="true" t="shared" si="4" ref="P14:P20">M14+N14+O14</f>
        <v>454883.39999999997</v>
      </c>
      <c r="Q14" s="5">
        <f>Q16+Q17+Q18+Q19+Q20</f>
        <v>323777.99999999994</v>
      </c>
      <c r="R14" s="5">
        <f>R16+R17+R18+R19+R20</f>
        <v>169877.1</v>
      </c>
      <c r="S14" s="5">
        <f>S16+S17+S18+S19+S20</f>
        <v>170728.90000000002</v>
      </c>
      <c r="T14" s="5">
        <f t="shared" si="2"/>
        <v>664384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386086.2</v>
      </c>
      <c r="D16" s="5">
        <f aca="true" t="shared" si="5" ref="D16:D21">H16+L16+P16+T16</f>
        <v>386086.2</v>
      </c>
      <c r="E16" s="7">
        <v>13959.6</v>
      </c>
      <c r="F16" s="7">
        <v>184.8</v>
      </c>
      <c r="G16" s="7">
        <v>0</v>
      </c>
      <c r="H16" s="5">
        <f t="shared" si="1"/>
        <v>14144.4</v>
      </c>
      <c r="I16" s="7">
        <v>0</v>
      </c>
      <c r="J16" s="7">
        <v>8394.3</v>
      </c>
      <c r="K16" s="7">
        <v>6234.4</v>
      </c>
      <c r="L16" s="5">
        <f t="shared" si="3"/>
        <v>14628.699999999999</v>
      </c>
      <c r="M16" s="7">
        <v>39769.7</v>
      </c>
      <c r="N16" s="11">
        <v>26490.2</v>
      </c>
      <c r="O16" s="11">
        <v>23773.5</v>
      </c>
      <c r="P16" s="5">
        <f t="shared" si="4"/>
        <v>90033.4</v>
      </c>
      <c r="Q16" s="7">
        <v>168742.9</v>
      </c>
      <c r="R16" s="7">
        <v>64063.8</v>
      </c>
      <c r="S16" s="7">
        <v>34473</v>
      </c>
      <c r="T16" s="5">
        <f t="shared" si="2"/>
        <v>267279.7</v>
      </c>
      <c r="U16" s="46"/>
    </row>
    <row r="17" spans="1:21" ht="27" customHeight="1">
      <c r="A17" s="23" t="s">
        <v>75</v>
      </c>
      <c r="B17" s="6" t="s">
        <v>51</v>
      </c>
      <c r="C17" s="7">
        <v>158874.8</v>
      </c>
      <c r="D17" s="5">
        <f t="shared" si="5"/>
        <v>158874.80000000002</v>
      </c>
      <c r="E17" s="7">
        <v>20941.7</v>
      </c>
      <c r="F17" s="7">
        <v>7848.3</v>
      </c>
      <c r="G17" s="7">
        <v>22336.4</v>
      </c>
      <c r="H17" s="5">
        <f t="shared" si="1"/>
        <v>51126.4</v>
      </c>
      <c r="I17" s="7">
        <v>13056.8</v>
      </c>
      <c r="J17" s="7">
        <v>10176.5</v>
      </c>
      <c r="K17" s="7">
        <v>9718.5</v>
      </c>
      <c r="L17" s="5">
        <f t="shared" si="3"/>
        <v>32951.8</v>
      </c>
      <c r="M17" s="7">
        <v>13458.6</v>
      </c>
      <c r="N17" s="11">
        <v>15230.5</v>
      </c>
      <c r="O17" s="11">
        <v>13310</v>
      </c>
      <c r="P17" s="5">
        <f t="shared" si="4"/>
        <v>41999.1</v>
      </c>
      <c r="Q17" s="7">
        <v>11008.4</v>
      </c>
      <c r="R17" s="7">
        <v>10926.6</v>
      </c>
      <c r="S17" s="7">
        <v>10862.5</v>
      </c>
      <c r="T17" s="5">
        <f t="shared" si="2"/>
        <v>32797.5</v>
      </c>
      <c r="U17" s="1"/>
    </row>
    <row r="18" spans="1:21" ht="50.25" customHeight="1">
      <c r="A18" s="23" t="s">
        <v>90</v>
      </c>
      <c r="B18" s="6" t="s">
        <v>52</v>
      </c>
      <c r="C18" s="7">
        <v>849267.6</v>
      </c>
      <c r="D18" s="5">
        <f t="shared" si="5"/>
        <v>849267.5999999999</v>
      </c>
      <c r="E18" s="7">
        <v>25611.8</v>
      </c>
      <c r="F18" s="7">
        <v>67339.2</v>
      </c>
      <c r="G18" s="7">
        <v>105122.6</v>
      </c>
      <c r="H18" s="5">
        <f t="shared" si="1"/>
        <v>198073.6</v>
      </c>
      <c r="I18" s="7">
        <v>82014.7</v>
      </c>
      <c r="J18" s="7">
        <v>39629.1</v>
      </c>
      <c r="K18" s="7">
        <v>109728.3</v>
      </c>
      <c r="L18" s="5">
        <f t="shared" si="3"/>
        <v>231372.09999999998</v>
      </c>
      <c r="M18" s="7">
        <v>77463</v>
      </c>
      <c r="N18" s="11">
        <v>49272</v>
      </c>
      <c r="O18" s="11">
        <v>60146.7</v>
      </c>
      <c r="P18" s="5">
        <f t="shared" si="4"/>
        <v>186881.7</v>
      </c>
      <c r="Q18" s="7">
        <v>87109.9</v>
      </c>
      <c r="R18" s="7">
        <v>64441.7</v>
      </c>
      <c r="S18" s="7">
        <v>81388.6</v>
      </c>
      <c r="T18" s="5">
        <f>Q18+R18+S18</f>
        <v>232940.19999999998</v>
      </c>
      <c r="U18" s="1"/>
    </row>
    <row r="19" spans="1:21" ht="24">
      <c r="A19" s="23" t="s">
        <v>78</v>
      </c>
      <c r="B19" s="6" t="s">
        <v>53</v>
      </c>
      <c r="C19" s="7">
        <v>700</v>
      </c>
      <c r="D19" s="5">
        <f t="shared" si="5"/>
        <v>700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>
        <v>700</v>
      </c>
      <c r="T19" s="5">
        <f t="shared" si="2"/>
        <v>700</v>
      </c>
      <c r="U19" s="1"/>
    </row>
    <row r="20" spans="1:21" ht="12.75">
      <c r="A20" s="23" t="s">
        <v>48</v>
      </c>
      <c r="B20" s="6" t="s">
        <v>54</v>
      </c>
      <c r="C20" s="7">
        <v>478001.3</v>
      </c>
      <c r="D20" s="5">
        <f t="shared" si="5"/>
        <v>478001.30000000005</v>
      </c>
      <c r="E20" s="7">
        <v>10786.3</v>
      </c>
      <c r="F20" s="7">
        <v>27599.5</v>
      </c>
      <c r="G20" s="7">
        <v>33985.9</v>
      </c>
      <c r="H20" s="5">
        <f t="shared" si="1"/>
        <v>72371.70000000001</v>
      </c>
      <c r="I20" s="7">
        <v>35388.3</v>
      </c>
      <c r="J20" s="7">
        <v>27829.6</v>
      </c>
      <c r="K20" s="7">
        <v>75775.9</v>
      </c>
      <c r="L20" s="5">
        <f>I20+J20+K20</f>
        <v>138993.8</v>
      </c>
      <c r="M20" s="7">
        <v>67641.9</v>
      </c>
      <c r="N20" s="11">
        <v>34952.5</v>
      </c>
      <c r="O20" s="11">
        <v>33374.8</v>
      </c>
      <c r="P20" s="5">
        <f t="shared" si="4"/>
        <v>135969.2</v>
      </c>
      <c r="Q20" s="7">
        <v>56916.8</v>
      </c>
      <c r="R20" s="7">
        <v>30445</v>
      </c>
      <c r="S20" s="7">
        <v>43304.8</v>
      </c>
      <c r="T20" s="5">
        <f t="shared" si="2"/>
        <v>130666.6</v>
      </c>
      <c r="U20" s="1"/>
    </row>
    <row r="21" spans="1:21" ht="12.75">
      <c r="A21" s="21" t="s">
        <v>55</v>
      </c>
      <c r="B21" s="12" t="s">
        <v>56</v>
      </c>
      <c r="C21" s="5">
        <f>C10-C14</f>
        <v>-19164.600000000326</v>
      </c>
      <c r="D21" s="5">
        <f t="shared" si="5"/>
        <v>-19164.59999999992</v>
      </c>
      <c r="E21" s="5">
        <f>E10-E14</f>
        <v>70336.49999999999</v>
      </c>
      <c r="F21" s="5">
        <f>F10-F14</f>
        <v>8260.699999999997</v>
      </c>
      <c r="G21" s="5">
        <f>G10-G14</f>
        <v>-34513.899999999994</v>
      </c>
      <c r="H21" s="5">
        <f>G21+F21+E21</f>
        <v>44083.29999999999</v>
      </c>
      <c r="I21" s="5">
        <f>I10-I14</f>
        <v>-7651.400000000009</v>
      </c>
      <c r="J21" s="5">
        <f>J10-J14</f>
        <v>87583.1</v>
      </c>
      <c r="K21" s="5">
        <f>K10-K14</f>
        <v>-6485.6999999999825</v>
      </c>
      <c r="L21" s="5">
        <f aca="true" t="shared" si="6" ref="L21:L26">K21+J21+I21</f>
        <v>73446.00000000001</v>
      </c>
      <c r="M21" s="5">
        <f>M10-M14</f>
        <v>-25849.79999999996</v>
      </c>
      <c r="N21" s="5">
        <f>N10-N14</f>
        <v>23643.800000000003</v>
      </c>
      <c r="O21" s="5">
        <f>O10-O14</f>
        <v>20576</v>
      </c>
      <c r="P21" s="5">
        <f aca="true" t="shared" si="7" ref="P21:P26">O21+N21+M21</f>
        <v>18370.000000000044</v>
      </c>
      <c r="Q21" s="5">
        <f>Q10-Q14</f>
        <v>-64895.79999999993</v>
      </c>
      <c r="R21" s="5">
        <f>R10-R14</f>
        <v>-30348.300000000017</v>
      </c>
      <c r="S21" s="5">
        <f>S10-S14</f>
        <v>-59819.80000000002</v>
      </c>
      <c r="T21" s="5">
        <f aca="true" t="shared" si="8" ref="T21:T26">S21+R21+Q21</f>
        <v>-155063.89999999997</v>
      </c>
      <c r="U21" s="1"/>
    </row>
    <row r="22" spans="1:21" ht="21">
      <c r="A22" s="21" t="s">
        <v>57</v>
      </c>
      <c r="B22" s="12" t="s">
        <v>58</v>
      </c>
      <c r="C22" s="5">
        <f>C23-C28+C35</f>
        <v>19164.6</v>
      </c>
      <c r="D22" s="5">
        <f>H22+L22+P22+T22</f>
        <v>19164.599999999948</v>
      </c>
      <c r="E22" s="5">
        <f>E23-E28+E35</f>
        <v>-70336.49999999999</v>
      </c>
      <c r="F22" s="5">
        <f>F23-F28+F35</f>
        <v>-8260.699999999997</v>
      </c>
      <c r="G22" s="5">
        <f>G23-G28+G35</f>
        <v>34513.899999999994</v>
      </c>
      <c r="H22" s="5">
        <f>G22+F22+E22</f>
        <v>-44083.29999999999</v>
      </c>
      <c r="I22" s="5">
        <f>I23-I28+I35</f>
        <v>7651.400000000009</v>
      </c>
      <c r="J22" s="5">
        <f>J23-J28+J35</f>
        <v>-87583.09999999999</v>
      </c>
      <c r="K22" s="5">
        <f>K23-K28+K35</f>
        <v>6485.6999999999825</v>
      </c>
      <c r="L22" s="5">
        <f t="shared" si="6"/>
        <v>-73446</v>
      </c>
      <c r="M22" s="5">
        <f>M23-M28+M35</f>
        <v>25849.79999999996</v>
      </c>
      <c r="N22" s="5">
        <f>N23-N28+N35</f>
        <v>-23643.800000000003</v>
      </c>
      <c r="O22" s="5">
        <f>O23-O28+O35</f>
        <v>-20575.999999999985</v>
      </c>
      <c r="P22" s="5">
        <f t="shared" si="7"/>
        <v>-18370.00000000003</v>
      </c>
      <c r="Q22" s="5">
        <f>Q23-Q28+Q35</f>
        <v>64895.79999999993</v>
      </c>
      <c r="R22" s="5">
        <f>R23-R28+R35</f>
        <v>30348.300000000017</v>
      </c>
      <c r="S22" s="5">
        <f>S23-S28+S35</f>
        <v>59819.80000000002</v>
      </c>
      <c r="T22" s="5">
        <f t="shared" si="8"/>
        <v>155063.89999999997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15000</v>
      </c>
      <c r="D23" s="5">
        <f>H23+L23+P23+T23</f>
        <v>15000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15000</v>
      </c>
      <c r="T23" s="5">
        <f t="shared" si="8"/>
        <v>15000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10000</v>
      </c>
      <c r="D25" s="7">
        <f>H25+L25+P25+T25</f>
        <v>10000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10000</v>
      </c>
      <c r="T25" s="5">
        <f t="shared" si="8"/>
        <v>10000</v>
      </c>
      <c r="U25" s="1"/>
    </row>
    <row r="26" spans="1:21" ht="53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5000</v>
      </c>
      <c r="D27" s="7">
        <f>H27+L27+P27+T27</f>
        <v>5000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6000</v>
      </c>
      <c r="D28" s="5">
        <f>H28+L28+P28+T28</f>
        <v>6000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1000</v>
      </c>
      <c r="P28" s="5">
        <f>M28+N28+O28</f>
        <v>1000</v>
      </c>
      <c r="Q28" s="5">
        <f>Q30+Q31</f>
        <v>0</v>
      </c>
      <c r="R28" s="5">
        <f>R30+R31</f>
        <v>0</v>
      </c>
      <c r="S28" s="5">
        <f>S30+S31</f>
        <v>5000</v>
      </c>
      <c r="T28" s="5">
        <f>Q28+R28+S28</f>
        <v>5000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6000</v>
      </c>
      <c r="D31" s="7">
        <f>H31+L31+P31+T31</f>
        <v>6000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>
        <v>1000</v>
      </c>
      <c r="P31" s="5">
        <f>O31+N31+M31</f>
        <v>1000</v>
      </c>
      <c r="Q31" s="7"/>
      <c r="R31" s="7"/>
      <c r="S31" s="7">
        <v>5000</v>
      </c>
      <c r="T31" s="5">
        <f>S31+R31+Q31</f>
        <v>5000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-10164.600000000326</v>
      </c>
      <c r="D32" s="5">
        <f>D21+D23-D28</f>
        <v>-10164.599999999919</v>
      </c>
      <c r="E32" s="5">
        <f>E21+E23-E28</f>
        <v>70336.49999999999</v>
      </c>
      <c r="F32" s="5">
        <f>F21+F23-F28</f>
        <v>8260.699999999997</v>
      </c>
      <c r="G32" s="5">
        <f>G21+G23-G28</f>
        <v>-34513.899999999994</v>
      </c>
      <c r="H32" s="5">
        <f>E32+F32+G32</f>
        <v>44083.29999999999</v>
      </c>
      <c r="I32" s="5">
        <f>I21+I23-I28</f>
        <v>-7651.400000000009</v>
      </c>
      <c r="J32" s="5">
        <f>J21+J23-J28</f>
        <v>87583.1</v>
      </c>
      <c r="K32" s="5">
        <f>K21+K23-K28</f>
        <v>-6485.6999999999825</v>
      </c>
      <c r="L32" s="5">
        <f>I32+J32+K32</f>
        <v>73446.00000000001</v>
      </c>
      <c r="M32" s="5">
        <f>M21+M23-M28</f>
        <v>-25849.79999999996</v>
      </c>
      <c r="N32" s="5">
        <f>N21+N23-N28</f>
        <v>23643.800000000003</v>
      </c>
      <c r="O32" s="5">
        <f>O21+O23-O28</f>
        <v>19576</v>
      </c>
      <c r="P32" s="5">
        <f>M32+N32+O32</f>
        <v>17370.000000000044</v>
      </c>
      <c r="Q32" s="5">
        <f>Q21+Q23-Q28</f>
        <v>-64895.79999999993</v>
      </c>
      <c r="R32" s="5">
        <f>R21+R23-R28</f>
        <v>-30348.300000000017</v>
      </c>
      <c r="S32" s="5">
        <f>S21+S23-S28</f>
        <v>-49819.80000000002</v>
      </c>
      <c r="T32" s="5">
        <f>Q32+R32+S32</f>
        <v>-145063.89999999997</v>
      </c>
      <c r="U32" s="1"/>
    </row>
    <row r="33" spans="1:21" ht="64.5" customHeight="1">
      <c r="A33" s="26" t="s">
        <v>84</v>
      </c>
      <c r="B33" s="12" t="s">
        <v>68</v>
      </c>
      <c r="C33" s="8">
        <v>10164.6</v>
      </c>
      <c r="D33" s="7">
        <f>E33</f>
        <v>10164.6</v>
      </c>
      <c r="E33" s="7">
        <v>10164.6</v>
      </c>
      <c r="F33" s="7">
        <f>E34</f>
        <v>80501.09999999999</v>
      </c>
      <c r="G33" s="7">
        <f>F34</f>
        <v>88761.79999999999</v>
      </c>
      <c r="H33" s="5">
        <f>E33</f>
        <v>10164.6</v>
      </c>
      <c r="I33" s="7">
        <f>G34</f>
        <v>54247.899999999994</v>
      </c>
      <c r="J33" s="7">
        <f>I34</f>
        <v>46596.499999999985</v>
      </c>
      <c r="K33" s="7">
        <f>J34</f>
        <v>134179.59999999998</v>
      </c>
      <c r="L33" s="5">
        <f>I33</f>
        <v>54247.899999999994</v>
      </c>
      <c r="M33" s="7">
        <f>K34</f>
        <v>127693.9</v>
      </c>
      <c r="N33" s="7">
        <f>M34</f>
        <v>101844.10000000003</v>
      </c>
      <c r="O33" s="7">
        <f>N34</f>
        <v>125487.90000000004</v>
      </c>
      <c r="P33" s="5">
        <f>M33</f>
        <v>127693.9</v>
      </c>
      <c r="Q33" s="7">
        <f>O34</f>
        <v>145063.90000000002</v>
      </c>
      <c r="R33" s="7">
        <f>Q34</f>
        <v>80168.1000000001</v>
      </c>
      <c r="S33" s="7">
        <f>R34</f>
        <v>49819.800000000076</v>
      </c>
      <c r="T33" s="5">
        <f>Q33</f>
        <v>145063.90000000002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5.820766091346741E-11</v>
      </c>
      <c r="E34" s="7">
        <f>E32+E33</f>
        <v>80501.09999999999</v>
      </c>
      <c r="F34" s="7">
        <f>F32+F33</f>
        <v>88761.79999999999</v>
      </c>
      <c r="G34" s="7">
        <f>G32+G33</f>
        <v>54247.899999999994</v>
      </c>
      <c r="H34" s="5">
        <f>G34</f>
        <v>54247.899999999994</v>
      </c>
      <c r="I34" s="7">
        <f>I32+I33</f>
        <v>46596.499999999985</v>
      </c>
      <c r="J34" s="7">
        <f>J32+J33</f>
        <v>134179.59999999998</v>
      </c>
      <c r="K34" s="7">
        <f>K32+K33</f>
        <v>127693.9</v>
      </c>
      <c r="L34" s="5">
        <f>K34</f>
        <v>127693.9</v>
      </c>
      <c r="M34" s="7">
        <f>M32+M33</f>
        <v>101844.10000000003</v>
      </c>
      <c r="N34" s="7">
        <f>N32+N33</f>
        <v>125487.90000000004</v>
      </c>
      <c r="O34" s="7">
        <f>O32+O33</f>
        <v>145063.90000000002</v>
      </c>
      <c r="P34" s="5">
        <f>O34</f>
        <v>145063.90000000002</v>
      </c>
      <c r="Q34" s="7">
        <f>Q32+Q33</f>
        <v>80168.1000000001</v>
      </c>
      <c r="R34" s="7">
        <f>R32+R33</f>
        <v>49819.800000000076</v>
      </c>
      <c r="S34" s="7">
        <f>S32+S33</f>
        <v>5.820766091346741E-11</v>
      </c>
      <c r="T34" s="5">
        <f>S34</f>
        <v>5.820766091346741E-11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10164.6</v>
      </c>
      <c r="D35" s="7">
        <f>D33-D34</f>
        <v>10164.599999999942</v>
      </c>
      <c r="E35" s="7">
        <f>E33-E34</f>
        <v>-70336.49999999999</v>
      </c>
      <c r="F35" s="7">
        <f>F33-F34</f>
        <v>-8260.699999999997</v>
      </c>
      <c r="G35" s="7">
        <f>G33-G34</f>
        <v>34513.899999999994</v>
      </c>
      <c r="H35" s="5">
        <f>E35+F35+G35</f>
        <v>-44083.29999999999</v>
      </c>
      <c r="I35" s="7">
        <f>I33-I34</f>
        <v>7651.400000000009</v>
      </c>
      <c r="J35" s="7">
        <f>J33-J34</f>
        <v>-87583.09999999999</v>
      </c>
      <c r="K35" s="7">
        <f>K33-K34</f>
        <v>6485.6999999999825</v>
      </c>
      <c r="L35" s="5">
        <f>I35+J35+K35</f>
        <v>-73446</v>
      </c>
      <c r="M35" s="7">
        <f>M33-M34</f>
        <v>25849.79999999996</v>
      </c>
      <c r="N35" s="7">
        <f>N33-N34</f>
        <v>-23643.800000000003</v>
      </c>
      <c r="O35" s="7">
        <f>O33-O34</f>
        <v>-19575.999999999985</v>
      </c>
      <c r="P35" s="5">
        <f>O35+N35+M35</f>
        <v>-17370.00000000003</v>
      </c>
      <c r="Q35" s="7">
        <f>Q33-Q34</f>
        <v>64895.79999999993</v>
      </c>
      <c r="R35" s="7">
        <f>R33-R34</f>
        <v>30348.300000000017</v>
      </c>
      <c r="S35" s="7">
        <f>S33-S34</f>
        <v>49819.80000000002</v>
      </c>
      <c r="T35" s="5">
        <f>Q35+R35+S35</f>
        <v>145063.89999999997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97</v>
      </c>
      <c r="B40" s="49"/>
      <c r="C40" s="49"/>
      <c r="D40" s="47"/>
      <c r="E40" s="47"/>
      <c r="F40" s="37" t="s">
        <v>96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2022-10-18T12:32:37Z</cp:lastPrinted>
  <dcterms:created xsi:type="dcterms:W3CDTF">2011-02-18T08:58:48Z</dcterms:created>
  <dcterms:modified xsi:type="dcterms:W3CDTF">2022-10-18T12:36:27Z</dcterms:modified>
  <cp:category/>
  <cp:version/>
  <cp:contentType/>
  <cp:contentStatus/>
</cp:coreProperties>
</file>